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40" windowHeight="6570" tabRatio="918" activeTab="0"/>
  </bookViews>
  <sheets>
    <sheet name="Доходы февраль 2014" sheetId="1" r:id="rId1"/>
  </sheets>
  <definedNames>
    <definedName name="Z_0685EC7E_7A25_4CAF_AA55_3907CF6953A6_.wvu.Cols" localSheetId="0" hidden="1">'Доходы февраль 2014'!#REF!</definedName>
    <definedName name="Z_0685EC7E_7A25_4CAF_AA55_3907CF6953A6_.wvu.PrintArea" localSheetId="0" hidden="1">'Доходы февраль 2014'!$A$1:$F$47</definedName>
    <definedName name="Z_0685EC7E_7A25_4CAF_AA55_3907CF6953A6_.wvu.PrintTitles" localSheetId="0" hidden="1">'Доходы февраль 2014'!$3:$3</definedName>
    <definedName name="Z_0685EC7E_7A25_4CAF_AA55_3907CF6953A6_.wvu.Rows" localSheetId="0" hidden="1">'Доходы февраль 2014'!#REF!,'Доходы февраль 2014'!$9:$9,'Доходы февраль 2014'!$24:$25,'Доходы февраль 2014'!$29:$30,'Доходы февраль 2014'!$33:$33,'Доходы февраль 2014'!$38:$38,'Доходы февраль 2014'!#REF!,'Доходы февраль 2014'!$43:$43</definedName>
    <definedName name="_xlnm.Print_Titles" localSheetId="0">'Доходы февраль 2014'!$3:$3</definedName>
    <definedName name="_xlnm.Print_Area" localSheetId="0">'Доходы февраль 2014'!$A$1:$F$47</definedName>
  </definedNames>
  <calcPr fullCalcOnLoad="1"/>
</workbook>
</file>

<file path=xl/sharedStrings.xml><?xml version="1.0" encoding="utf-8"?>
<sst xmlns="http://schemas.openxmlformats.org/spreadsheetml/2006/main" count="69" uniqueCount="53">
  <si>
    <t>Налоговые доходы</t>
  </si>
  <si>
    <t>Налог на прибыль</t>
  </si>
  <si>
    <t>Налог на доходы физических лиц</t>
  </si>
  <si>
    <t>Налог на игорный бизнес</t>
  </si>
  <si>
    <t>Акцизы</t>
  </si>
  <si>
    <t>Налог на добычу полезных ископаемых</t>
  </si>
  <si>
    <t>Земельный налог</t>
  </si>
  <si>
    <t>Единый сельскохозяйственный налог</t>
  </si>
  <si>
    <t>Транспортный налог</t>
  </si>
  <si>
    <t>Неналоговые доходы</t>
  </si>
  <si>
    <t>Доходы от сдачи в аренду имущества</t>
  </si>
  <si>
    <t>Средства от распоряжения конфискованным имуществом</t>
  </si>
  <si>
    <t>Плата за негативное воздействие на окружающую среду</t>
  </si>
  <si>
    <t>Административные платежи и сборы</t>
  </si>
  <si>
    <t>Прочие неналоговые доходы</t>
  </si>
  <si>
    <t>Итого налоговые и неналоговые  доходы</t>
  </si>
  <si>
    <t>Всего</t>
  </si>
  <si>
    <t>Прочие безвозмездные поступления</t>
  </si>
  <si>
    <t>Доходы от эксплуатации и использования имущества</t>
  </si>
  <si>
    <t>Доходы от использования лесного фонда</t>
  </si>
  <si>
    <t>Налог на имущество физических лиц</t>
  </si>
  <si>
    <t>Налог на имущество организаций</t>
  </si>
  <si>
    <t>Акции и иные формы участия в капитале</t>
  </si>
  <si>
    <t>Доходы от продажи земельных участков</t>
  </si>
  <si>
    <t>Отношение план 2012 г. к факту 2011 г.</t>
  </si>
  <si>
    <t>Неналог. дох. без невыясненных</t>
  </si>
  <si>
    <t>х</t>
  </si>
  <si>
    <t>Проценты, полученные от предоставления кредитов</t>
  </si>
  <si>
    <t>Невыясненные поступления</t>
  </si>
  <si>
    <t>Штрафы, санкции, возмещение ущерба</t>
  </si>
  <si>
    <t>Единый налог на вмененный доход</t>
  </si>
  <si>
    <t>Сборы за пользование объектами животного мира и водных биологических ресурсов</t>
  </si>
  <si>
    <t>Платежи при пользовании недрами</t>
  </si>
  <si>
    <t>Арендная плата за земли</t>
  </si>
  <si>
    <t>Доходы от перечисления части  прибыли муниципальных предприятий</t>
  </si>
  <si>
    <t>Государственная пошлина</t>
  </si>
  <si>
    <t xml:space="preserve">Задолженность по отмененным налогам </t>
  </si>
  <si>
    <t>Доходы от реализации имущества</t>
  </si>
  <si>
    <t>Налог, взимаемый в связи с применением упрощенной системы налогообложения</t>
  </si>
  <si>
    <t>Дивиденды по акциям</t>
  </si>
  <si>
    <t xml:space="preserve">Доходы от использования имущества </t>
  </si>
  <si>
    <t>Наименование доходов</t>
  </si>
  <si>
    <t>ВСЕГО ДОХОДОВ</t>
  </si>
  <si>
    <t xml:space="preserve">Безвозмездные поступления </t>
  </si>
  <si>
    <t>Доходы от оказания платных услуг (работ) и компенсации затрат государства</t>
  </si>
  <si>
    <t>Налог, взимаемый в связи с применением патентной системы налогообложения</t>
  </si>
  <si>
    <t>Доходы от акцизов на нефтепродукты</t>
  </si>
  <si>
    <t>Бюджетное назначение 2014 г.,                 тыс. руб.</t>
  </si>
  <si>
    <t>Исполнение плана 2014 г., %</t>
  </si>
  <si>
    <t xml:space="preserve">Исполнение доходной части консолидированного бюджета края по Приморско-Ахтарскому району  за январь-февраль  2014 года </t>
  </si>
  <si>
    <t>Факт январь-февраль 2013 г.,       тыс. руб.</t>
  </si>
  <si>
    <t>Факт январь-февраль 2014 г.,             тыс. руб.</t>
  </si>
  <si>
    <t>Темп роста январь-февраль 2014 г. / январь-февраль 2013 г., %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</si>
</sst>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&quot;р.&quot;"/>
    <numFmt numFmtId="167" formatCode="0.0%"/>
    <numFmt numFmtId="168" formatCode="000000"/>
    <numFmt numFmtId="169" formatCode="[$-FC19]d\ mmmm\ yyyy\ &quot;г.&quot;"/>
    <numFmt numFmtId="170" formatCode="[$-F800]dddd\,\ mmmm\ dd\,\ yyyy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" fontId="9" fillId="7" borderId="10" xfId="0" applyNumberFormat="1" applyFont="1" applyFill="1" applyBorder="1" applyAlignment="1">
      <alignment horizontal="center" vertical="center" wrapText="1"/>
    </xf>
    <xf numFmtId="164" fontId="7" fillId="7" borderId="10" xfId="0" applyNumberFormat="1" applyFont="1" applyFill="1" applyBorder="1" applyAlignment="1">
      <alignment/>
    </xf>
    <xf numFmtId="164" fontId="8" fillId="7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28" fillId="0" borderId="10" xfId="0" applyNumberFormat="1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right" vertical="top"/>
    </xf>
    <xf numFmtId="3" fontId="8" fillId="0" borderId="10" xfId="0" applyNumberFormat="1" applyFont="1" applyFill="1" applyBorder="1" applyAlignment="1">
      <alignment horizontal="right" vertical="top" wrapText="1"/>
    </xf>
    <xf numFmtId="3" fontId="28" fillId="0" borderId="10" xfId="0" applyNumberFormat="1" applyFont="1" applyBorder="1" applyAlignment="1">
      <alignment horizontal="right" vertical="top"/>
    </xf>
    <xf numFmtId="165" fontId="28" fillId="24" borderId="10" xfId="0" applyNumberFormat="1" applyFont="1" applyFill="1" applyBorder="1" applyAlignment="1">
      <alignment horizontal="right" vertical="top" wrapText="1"/>
    </xf>
    <xf numFmtId="3" fontId="8" fillId="0" borderId="10" xfId="0" applyNumberFormat="1" applyFont="1" applyFill="1" applyBorder="1" applyAlignment="1">
      <alignment horizontal="right" vertical="top"/>
    </xf>
    <xf numFmtId="165" fontId="8" fillId="0" borderId="10" xfId="0" applyNumberFormat="1" applyFont="1" applyBorder="1" applyAlignment="1">
      <alignment horizontal="right" vertical="top"/>
    </xf>
    <xf numFmtId="3" fontId="9" fillId="22" borderId="10" xfId="0" applyNumberFormat="1" applyFont="1" applyFill="1" applyBorder="1" applyAlignment="1">
      <alignment horizontal="center" vertical="center" wrapText="1"/>
    </xf>
    <xf numFmtId="165" fontId="7" fillId="22" borderId="10" xfId="0" applyNumberFormat="1" applyFont="1" applyFill="1" applyBorder="1" applyAlignment="1">
      <alignment horizontal="right" vertical="top" wrapText="1"/>
    </xf>
    <xf numFmtId="0" fontId="7" fillId="25" borderId="10" xfId="0" applyFont="1" applyFill="1" applyBorder="1" applyAlignment="1">
      <alignment horizontal="left" vertical="top" wrapText="1"/>
    </xf>
    <xf numFmtId="3" fontId="7" fillId="25" borderId="10" xfId="0" applyNumberFormat="1" applyFont="1" applyFill="1" applyBorder="1" applyAlignment="1">
      <alignment horizontal="right" vertical="top"/>
    </xf>
    <xf numFmtId="165" fontId="7" fillId="25" borderId="10" xfId="0" applyNumberFormat="1" applyFont="1" applyFill="1" applyBorder="1" applyAlignment="1">
      <alignment horizontal="right" vertical="top" wrapText="1"/>
    </xf>
    <xf numFmtId="0" fontId="7" fillId="25" borderId="10" xfId="0" applyNumberFormat="1" applyFont="1" applyFill="1" applyBorder="1" applyAlignment="1">
      <alignment horizontal="left" vertical="top" wrapText="1"/>
    </xf>
    <xf numFmtId="0" fontId="7" fillId="25" borderId="10" xfId="0" applyFont="1" applyFill="1" applyBorder="1" applyAlignment="1">
      <alignment/>
    </xf>
    <xf numFmtId="3" fontId="28" fillId="0" borderId="10" xfId="0" applyNumberFormat="1" applyFont="1" applyFill="1" applyBorder="1" applyAlignment="1">
      <alignment horizontal="right" vertical="top"/>
    </xf>
    <xf numFmtId="3" fontId="8" fillId="0" borderId="11" xfId="0" applyNumberFormat="1" applyFont="1" applyFill="1" applyBorder="1" applyAlignment="1">
      <alignment horizontal="right" vertical="top" wrapText="1"/>
    </xf>
    <xf numFmtId="0" fontId="8" fillId="0" borderId="10" xfId="0" applyFont="1" applyBorder="1" applyAlignment="1">
      <alignment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8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3"/>
  <dimension ref="A1:I47"/>
  <sheetViews>
    <sheetView tabSelected="1" zoomScale="75" zoomScaleNormal="75" workbookViewId="0" topLeftCell="A1">
      <selection activeCell="C2" sqref="C1:C16384"/>
    </sheetView>
  </sheetViews>
  <sheetFormatPr defaultColWidth="9.00390625" defaultRowHeight="12.75"/>
  <cols>
    <col min="1" max="1" width="47.75390625" style="0" customWidth="1"/>
    <col min="2" max="2" width="13.25390625" style="0" customWidth="1"/>
    <col min="3" max="3" width="14.125" style="0" hidden="1" customWidth="1"/>
    <col min="4" max="4" width="13.375" style="0" customWidth="1"/>
    <col min="5" max="5" width="14.00390625" style="0" customWidth="1"/>
    <col min="6" max="6" width="14.125" style="0" customWidth="1"/>
    <col min="7" max="7" width="11.875" style="0" hidden="1" customWidth="1"/>
  </cols>
  <sheetData>
    <row r="1" spans="1:6" s="1" customFormat="1" ht="29.25" customHeight="1">
      <c r="A1" s="36" t="s">
        <v>49</v>
      </c>
      <c r="B1" s="36"/>
      <c r="C1" s="36"/>
      <c r="D1" s="36"/>
      <c r="E1" s="36"/>
      <c r="F1" s="36"/>
    </row>
    <row r="2" spans="1:7" s="1" customFormat="1" ht="15" customHeight="1">
      <c r="A2" s="2"/>
      <c r="B2" s="2"/>
      <c r="C2" s="2"/>
      <c r="D2" s="2"/>
      <c r="E2" s="2"/>
      <c r="F2" s="2"/>
      <c r="G2" s="3"/>
    </row>
    <row r="3" spans="1:7" s="1" customFormat="1" ht="100.5" customHeight="1">
      <c r="A3" s="11" t="s">
        <v>41</v>
      </c>
      <c r="B3" s="7" t="s">
        <v>47</v>
      </c>
      <c r="C3" s="6" t="s">
        <v>50</v>
      </c>
      <c r="D3" s="6" t="s">
        <v>51</v>
      </c>
      <c r="E3" s="24" t="s">
        <v>52</v>
      </c>
      <c r="F3" s="24" t="s">
        <v>48</v>
      </c>
      <c r="G3" s="8" t="s">
        <v>24</v>
      </c>
    </row>
    <row r="4" spans="1:7" s="4" customFormat="1" ht="15.75">
      <c r="A4" s="26" t="s">
        <v>0</v>
      </c>
      <c r="B4" s="27">
        <f>SUM(B5:B21)</f>
        <v>760551</v>
      </c>
      <c r="C4" s="27">
        <f>SUM(C5:C21)</f>
        <v>87688.439</v>
      </c>
      <c r="D4" s="27">
        <f>SUM(D5:D21)</f>
        <v>77374.082</v>
      </c>
      <c r="E4" s="28">
        <f aca="true" t="shared" si="0" ref="E4:E37">D4/C4*100</f>
        <v>88.23749502485725</v>
      </c>
      <c r="F4" s="28">
        <f>D4/B4*100</f>
        <v>10.173424530373373</v>
      </c>
      <c r="G4" s="9"/>
    </row>
    <row r="5" spans="1:7" s="5" customFormat="1" ht="15.75">
      <c r="A5" s="12" t="s">
        <v>1</v>
      </c>
      <c r="B5" s="19">
        <v>11001</v>
      </c>
      <c r="C5" s="18">
        <v>142.107</v>
      </c>
      <c r="D5" s="18">
        <v>860.561</v>
      </c>
      <c r="E5" s="25">
        <f t="shared" si="0"/>
        <v>605.5725615205444</v>
      </c>
      <c r="F5" s="25">
        <f>D5/B5*100</f>
        <v>7.8225706753931465</v>
      </c>
      <c r="G5" s="10"/>
    </row>
    <row r="6" spans="1:7" s="5" customFormat="1" ht="15.75">
      <c r="A6" s="12" t="s">
        <v>2</v>
      </c>
      <c r="B6" s="19">
        <v>514662</v>
      </c>
      <c r="C6" s="18">
        <v>63958.733</v>
      </c>
      <c r="D6" s="18">
        <v>47464.903</v>
      </c>
      <c r="E6" s="25">
        <f t="shared" si="0"/>
        <v>74.21176245001601</v>
      </c>
      <c r="F6" s="25">
        <f>D6/B6*100</f>
        <v>9.222538870171103</v>
      </c>
      <c r="G6" s="10"/>
    </row>
    <row r="7" spans="1:7" s="5" customFormat="1" ht="15.75">
      <c r="A7" s="12" t="s">
        <v>4</v>
      </c>
      <c r="B7" s="19">
        <v>250</v>
      </c>
      <c r="C7" s="18">
        <v>18.645</v>
      </c>
      <c r="D7" s="18">
        <v>29.61</v>
      </c>
      <c r="E7" s="25">
        <f t="shared" si="0"/>
        <v>158.8093322606597</v>
      </c>
      <c r="F7" s="25">
        <f>D7/B7*100</f>
        <v>11.844000000000001</v>
      </c>
      <c r="G7" s="10"/>
    </row>
    <row r="8" spans="1:7" s="5" customFormat="1" ht="15.75">
      <c r="A8" s="33" t="s">
        <v>46</v>
      </c>
      <c r="B8" s="19">
        <v>23013</v>
      </c>
      <c r="C8" s="18"/>
      <c r="D8" s="18">
        <v>3568.048</v>
      </c>
      <c r="E8" s="25" t="s">
        <v>26</v>
      </c>
      <c r="F8" s="25">
        <f>D8/B8*100</f>
        <v>15.504488767218527</v>
      </c>
      <c r="G8" s="10"/>
    </row>
    <row r="9" spans="1:7" s="5" customFormat="1" ht="15.75">
      <c r="A9" s="12" t="s">
        <v>3</v>
      </c>
      <c r="B9" s="19"/>
      <c r="C9" s="18">
        <v>28</v>
      </c>
      <c r="D9" s="18">
        <v>28</v>
      </c>
      <c r="E9" s="25">
        <f t="shared" si="0"/>
        <v>100</v>
      </c>
      <c r="F9" s="25" t="s">
        <v>26</v>
      </c>
      <c r="G9" s="10"/>
    </row>
    <row r="10" spans="1:7" s="5" customFormat="1" ht="30">
      <c r="A10" s="12" t="s">
        <v>38</v>
      </c>
      <c r="B10" s="19">
        <v>37221</v>
      </c>
      <c r="C10" s="18">
        <v>4542.116</v>
      </c>
      <c r="D10" s="18">
        <v>2148.418</v>
      </c>
      <c r="E10" s="25">
        <f t="shared" si="0"/>
        <v>47.29993685762319</v>
      </c>
      <c r="F10" s="25">
        <f aca="true" t="shared" si="1" ref="F10:F24">D10/B10*100</f>
        <v>5.772058784019774</v>
      </c>
      <c r="G10" s="10"/>
    </row>
    <row r="11" spans="1:7" s="5" customFormat="1" ht="15.75">
      <c r="A11" s="12" t="s">
        <v>30</v>
      </c>
      <c r="B11" s="19">
        <v>22598</v>
      </c>
      <c r="C11" s="18">
        <v>4795.043</v>
      </c>
      <c r="D11" s="18">
        <v>4377.514</v>
      </c>
      <c r="E11" s="25">
        <f t="shared" si="0"/>
        <v>91.29248684526917</v>
      </c>
      <c r="F11" s="25">
        <f t="shared" si="1"/>
        <v>19.371245242941853</v>
      </c>
      <c r="G11" s="10"/>
    </row>
    <row r="12" spans="1:7" s="5" customFormat="1" ht="15.75">
      <c r="A12" s="12" t="s">
        <v>7</v>
      </c>
      <c r="B12" s="19">
        <v>8856</v>
      </c>
      <c r="C12" s="18">
        <v>928.059</v>
      </c>
      <c r="D12" s="18">
        <v>966.316</v>
      </c>
      <c r="E12" s="25">
        <f t="shared" si="0"/>
        <v>104.12225946841743</v>
      </c>
      <c r="F12" s="25">
        <f t="shared" si="1"/>
        <v>10.911427280939476</v>
      </c>
      <c r="G12" s="10"/>
    </row>
    <row r="13" spans="1:7" s="5" customFormat="1" ht="33.75" customHeight="1">
      <c r="A13" s="12" t="s">
        <v>45</v>
      </c>
      <c r="B13" s="19"/>
      <c r="C13" s="18"/>
      <c r="D13" s="18">
        <v>12</v>
      </c>
      <c r="E13" s="25" t="s">
        <v>26</v>
      </c>
      <c r="F13" s="25" t="s">
        <v>26</v>
      </c>
      <c r="G13" s="10"/>
    </row>
    <row r="14" spans="1:7" s="5" customFormat="1" ht="15.75">
      <c r="A14" s="12" t="s">
        <v>20</v>
      </c>
      <c r="B14" s="19">
        <v>7108</v>
      </c>
      <c r="C14" s="18">
        <v>683.062</v>
      </c>
      <c r="D14" s="18">
        <v>185.353</v>
      </c>
      <c r="E14" s="25">
        <f t="shared" si="0"/>
        <v>27.135604088647884</v>
      </c>
      <c r="F14" s="25">
        <f t="shared" si="1"/>
        <v>2.6076674169949356</v>
      </c>
      <c r="G14" s="10"/>
    </row>
    <row r="15" spans="1:7" s="5" customFormat="1" ht="15.75">
      <c r="A15" s="12" t="s">
        <v>21</v>
      </c>
      <c r="B15" s="19">
        <v>37100</v>
      </c>
      <c r="C15" s="18">
        <v>1079.987</v>
      </c>
      <c r="D15" s="18">
        <v>5790.415</v>
      </c>
      <c r="E15" s="25">
        <f t="shared" si="0"/>
        <v>536.1559907665555</v>
      </c>
      <c r="F15" s="25">
        <f t="shared" si="1"/>
        <v>15.60758760107817</v>
      </c>
      <c r="G15" s="10"/>
    </row>
    <row r="16" spans="1:7" s="5" customFormat="1" ht="15.75">
      <c r="A16" s="13" t="s">
        <v>8</v>
      </c>
      <c r="B16" s="22">
        <v>29365</v>
      </c>
      <c r="C16" s="18">
        <v>2314.665</v>
      </c>
      <c r="D16" s="18">
        <v>2533.348</v>
      </c>
      <c r="E16" s="25">
        <f t="shared" si="0"/>
        <v>109.44771705624787</v>
      </c>
      <c r="F16" s="25">
        <f t="shared" si="1"/>
        <v>8.627100289460241</v>
      </c>
      <c r="G16" s="10"/>
    </row>
    <row r="17" spans="1:9" s="5" customFormat="1" ht="15.75">
      <c r="A17" s="12" t="s">
        <v>6</v>
      </c>
      <c r="B17" s="19">
        <v>64234</v>
      </c>
      <c r="C17" s="18">
        <v>8450.469</v>
      </c>
      <c r="D17" s="18">
        <v>8952.049</v>
      </c>
      <c r="E17" s="25">
        <f t="shared" si="0"/>
        <v>105.9355285487705</v>
      </c>
      <c r="F17" s="25">
        <f t="shared" si="1"/>
        <v>13.936620792726595</v>
      </c>
      <c r="G17" s="10"/>
      <c r="I17" s="35"/>
    </row>
    <row r="18" spans="1:7" s="5" customFormat="1" ht="17.25" customHeight="1">
      <c r="A18" s="12" t="s">
        <v>5</v>
      </c>
      <c r="B18" s="19">
        <v>210</v>
      </c>
      <c r="C18" s="18">
        <v>55.739</v>
      </c>
      <c r="D18" s="18">
        <v>51.025</v>
      </c>
      <c r="E18" s="25">
        <f t="shared" si="0"/>
        <v>91.54272591901541</v>
      </c>
      <c r="F18" s="25">
        <f t="shared" si="1"/>
        <v>24.297619047619044</v>
      </c>
      <c r="G18" s="10"/>
    </row>
    <row r="19" spans="1:7" s="5" customFormat="1" ht="45">
      <c r="A19" s="12" t="s">
        <v>31</v>
      </c>
      <c r="B19" s="19">
        <v>290</v>
      </c>
      <c r="C19" s="19">
        <v>51.316</v>
      </c>
      <c r="D19" s="19">
        <v>61.886</v>
      </c>
      <c r="E19" s="25">
        <f t="shared" si="0"/>
        <v>120.5978642138904</v>
      </c>
      <c r="F19" s="25">
        <f t="shared" si="1"/>
        <v>21.34</v>
      </c>
      <c r="G19" s="10"/>
    </row>
    <row r="20" spans="1:7" s="5" customFormat="1" ht="15.75">
      <c r="A20" s="13" t="s">
        <v>35</v>
      </c>
      <c r="B20" s="22">
        <v>4643</v>
      </c>
      <c r="C20" s="18">
        <v>640.498</v>
      </c>
      <c r="D20" s="18">
        <v>345.536</v>
      </c>
      <c r="E20" s="25">
        <f t="shared" si="0"/>
        <v>53.948021695618095</v>
      </c>
      <c r="F20" s="25">
        <f t="shared" si="1"/>
        <v>7.4420848589274184</v>
      </c>
      <c r="G20" s="10"/>
    </row>
    <row r="21" spans="1:7" s="5" customFormat="1" ht="16.5" customHeight="1">
      <c r="A21" s="12" t="s">
        <v>36</v>
      </c>
      <c r="B21" s="22"/>
      <c r="C21" s="18"/>
      <c r="D21" s="18">
        <v>-0.9</v>
      </c>
      <c r="E21" s="25" t="s">
        <v>26</v>
      </c>
      <c r="F21" s="25" t="s">
        <v>26</v>
      </c>
      <c r="G21" s="10"/>
    </row>
    <row r="22" spans="1:7" s="4" customFormat="1" ht="18.75" customHeight="1">
      <c r="A22" s="29" t="s">
        <v>9</v>
      </c>
      <c r="B22" s="27">
        <f>SUM(B24:B41)</f>
        <v>48979.032</v>
      </c>
      <c r="C22" s="27">
        <f>SUM(C24:C41)</f>
        <v>8511.62</v>
      </c>
      <c r="D22" s="27">
        <f>SUM(D24:D41)</f>
        <v>6362.704999999999</v>
      </c>
      <c r="E22" s="28">
        <f t="shared" si="0"/>
        <v>74.75316097288176</v>
      </c>
      <c r="F22" s="28">
        <f t="shared" si="1"/>
        <v>12.990671191705053</v>
      </c>
      <c r="G22" s="9"/>
    </row>
    <row r="23" spans="1:7" s="4" customFormat="1" ht="18.75" customHeight="1" hidden="1">
      <c r="A23" s="14" t="s">
        <v>25</v>
      </c>
      <c r="B23" s="31">
        <f>B22</f>
        <v>48979.032</v>
      </c>
      <c r="C23" s="20">
        <f>C22-C41</f>
        <v>8481.669000000002</v>
      </c>
      <c r="D23" s="20">
        <f>D22-D41</f>
        <v>6381.759999999999</v>
      </c>
      <c r="E23" s="21">
        <f t="shared" si="0"/>
        <v>75.24179498162447</v>
      </c>
      <c r="F23" s="21">
        <f t="shared" si="1"/>
        <v>13.029575594715714</v>
      </c>
      <c r="G23" s="9"/>
    </row>
    <row r="24" spans="1:7" s="4" customFormat="1" ht="15.75">
      <c r="A24" s="12" t="s">
        <v>39</v>
      </c>
      <c r="B24" s="22">
        <v>9.128</v>
      </c>
      <c r="C24" s="18"/>
      <c r="D24" s="18"/>
      <c r="E24" s="25" t="s">
        <v>26</v>
      </c>
      <c r="F24" s="25">
        <f t="shared" si="1"/>
        <v>0</v>
      </c>
      <c r="G24" s="10"/>
    </row>
    <row r="25" spans="1:7" s="4" customFormat="1" ht="30">
      <c r="A25" s="12" t="s">
        <v>27</v>
      </c>
      <c r="B25" s="22">
        <v>1677.5</v>
      </c>
      <c r="C25" s="18"/>
      <c r="D25" s="18">
        <v>1.288</v>
      </c>
      <c r="E25" s="25" t="s">
        <v>26</v>
      </c>
      <c r="F25" s="25">
        <f aca="true" t="shared" si="2" ref="F25:F31">D25/B25*100</f>
        <v>0.07678092399403876</v>
      </c>
      <c r="G25" s="9"/>
    </row>
    <row r="26" spans="1:7" s="5" customFormat="1" ht="15.75">
      <c r="A26" s="13" t="s">
        <v>33</v>
      </c>
      <c r="B26" s="22">
        <v>27532.404</v>
      </c>
      <c r="C26" s="18">
        <v>4038.092</v>
      </c>
      <c r="D26" s="18">
        <v>2667.225</v>
      </c>
      <c r="E26" s="25">
        <f t="shared" si="0"/>
        <v>66.05161546591806</v>
      </c>
      <c r="F26" s="25">
        <f t="shared" si="2"/>
        <v>9.687584854559013</v>
      </c>
      <c r="G26" s="10"/>
    </row>
    <row r="27" spans="1:7" s="5" customFormat="1" ht="15.75">
      <c r="A27" s="12" t="s">
        <v>10</v>
      </c>
      <c r="B27" s="19">
        <v>5001</v>
      </c>
      <c r="C27" s="18">
        <v>1065.809</v>
      </c>
      <c r="D27" s="18">
        <v>843.285</v>
      </c>
      <c r="E27" s="25">
        <f t="shared" si="0"/>
        <v>79.12158745141015</v>
      </c>
      <c r="F27" s="25">
        <f t="shared" si="2"/>
        <v>16.8623275344931</v>
      </c>
      <c r="G27" s="10"/>
    </row>
    <row r="28" spans="1:7" s="5" customFormat="1" ht="30">
      <c r="A28" s="15" t="s">
        <v>34</v>
      </c>
      <c r="B28" s="19">
        <v>3389</v>
      </c>
      <c r="C28" s="18">
        <v>631</v>
      </c>
      <c r="D28" s="18">
        <v>61.187</v>
      </c>
      <c r="E28" s="25">
        <f t="shared" si="0"/>
        <v>9.696830427892234</v>
      </c>
      <c r="F28" s="25">
        <f t="shared" si="2"/>
        <v>1.8054588374151668</v>
      </c>
      <c r="G28" s="10"/>
    </row>
    <row r="29" spans="1:7" s="5" customFormat="1" ht="30" hidden="1">
      <c r="A29" s="15" t="s">
        <v>18</v>
      </c>
      <c r="B29" s="19"/>
      <c r="C29" s="22"/>
      <c r="D29" s="22"/>
      <c r="E29" s="25" t="e">
        <f t="shared" si="0"/>
        <v>#DIV/0!</v>
      </c>
      <c r="F29" s="25" t="e">
        <f t="shared" si="2"/>
        <v>#DIV/0!</v>
      </c>
      <c r="G29" s="10"/>
    </row>
    <row r="30" spans="1:7" s="5" customFormat="1" ht="30" hidden="1">
      <c r="A30" s="15" t="s">
        <v>11</v>
      </c>
      <c r="B30" s="19"/>
      <c r="C30" s="22"/>
      <c r="D30" s="22"/>
      <c r="E30" s="25" t="e">
        <f t="shared" si="0"/>
        <v>#DIV/0!</v>
      </c>
      <c r="F30" s="25" t="e">
        <f t="shared" si="2"/>
        <v>#DIV/0!</v>
      </c>
      <c r="G30" s="10"/>
    </row>
    <row r="31" spans="1:7" s="5" customFormat="1" ht="30">
      <c r="A31" s="15" t="s">
        <v>12</v>
      </c>
      <c r="B31" s="19">
        <v>4726</v>
      </c>
      <c r="C31" s="22">
        <v>846.743</v>
      </c>
      <c r="D31" s="22">
        <v>855.535</v>
      </c>
      <c r="E31" s="25">
        <f t="shared" si="0"/>
        <v>101.03833158349109</v>
      </c>
      <c r="F31" s="25">
        <f t="shared" si="2"/>
        <v>18.10272958104105</v>
      </c>
      <c r="G31" s="10"/>
    </row>
    <row r="32" spans="1:7" s="5" customFormat="1" ht="15.75">
      <c r="A32" s="15" t="s">
        <v>32</v>
      </c>
      <c r="B32" s="19"/>
      <c r="C32" s="22">
        <v>1.676</v>
      </c>
      <c r="D32" s="22"/>
      <c r="E32" s="25">
        <f>D32/C32*100</f>
        <v>0</v>
      </c>
      <c r="F32" s="25" t="s">
        <v>26</v>
      </c>
      <c r="G32" s="10"/>
    </row>
    <row r="33" spans="1:7" s="5" customFormat="1" ht="15.75" hidden="1">
      <c r="A33" s="12" t="s">
        <v>19</v>
      </c>
      <c r="B33" s="19"/>
      <c r="C33" s="22"/>
      <c r="D33" s="22"/>
      <c r="E33" s="25" t="e">
        <f t="shared" si="0"/>
        <v>#DIV/0!</v>
      </c>
      <c r="F33" s="25" t="e">
        <f>D33/B33*100</f>
        <v>#DIV/0!</v>
      </c>
      <c r="G33" s="10"/>
    </row>
    <row r="34" spans="1:7" s="5" customFormat="1" ht="30">
      <c r="A34" s="12" t="s">
        <v>44</v>
      </c>
      <c r="B34" s="22">
        <v>58</v>
      </c>
      <c r="C34" s="22">
        <v>43.286</v>
      </c>
      <c r="D34" s="22">
        <v>176.73</v>
      </c>
      <c r="E34" s="25">
        <f t="shared" si="0"/>
        <v>408.2844337661137</v>
      </c>
      <c r="F34" s="25">
        <f>D34/B34*100</f>
        <v>304.7068965517241</v>
      </c>
      <c r="G34" s="10"/>
    </row>
    <row r="35" spans="1:7" s="5" customFormat="1" ht="15.75">
      <c r="A35" s="16" t="s">
        <v>40</v>
      </c>
      <c r="B35" s="22"/>
      <c r="C35" s="22">
        <v>20.034</v>
      </c>
      <c r="D35" s="22">
        <v>17.598</v>
      </c>
      <c r="E35" s="25">
        <f t="shared" si="0"/>
        <v>87.84067085953879</v>
      </c>
      <c r="F35" s="25" t="s">
        <v>26</v>
      </c>
      <c r="G35" s="10"/>
    </row>
    <row r="36" spans="1:7" s="5" customFormat="1" ht="15.75">
      <c r="A36" s="16" t="s">
        <v>23</v>
      </c>
      <c r="B36" s="22"/>
      <c r="C36" s="22">
        <v>790.337</v>
      </c>
      <c r="D36" s="22">
        <v>373.18</v>
      </c>
      <c r="E36" s="25">
        <f t="shared" si="0"/>
        <v>47.217832393017154</v>
      </c>
      <c r="F36" s="25" t="s">
        <v>26</v>
      </c>
      <c r="G36" s="10"/>
    </row>
    <row r="37" spans="1:7" s="5" customFormat="1" ht="15.75">
      <c r="A37" s="15" t="s">
        <v>37</v>
      </c>
      <c r="B37" s="19"/>
      <c r="C37" s="22">
        <v>50.792</v>
      </c>
      <c r="D37" s="22">
        <v>59.45</v>
      </c>
      <c r="E37" s="25">
        <f t="shared" si="0"/>
        <v>117.0459914947236</v>
      </c>
      <c r="F37" s="25" t="s">
        <v>26</v>
      </c>
      <c r="G37" s="10"/>
    </row>
    <row r="38" spans="1:7" s="5" customFormat="1" ht="15.75" hidden="1">
      <c r="A38" s="15" t="s">
        <v>13</v>
      </c>
      <c r="B38" s="19"/>
      <c r="C38" s="19"/>
      <c r="D38" s="19"/>
      <c r="E38" s="25"/>
      <c r="F38" s="25"/>
      <c r="G38" s="10"/>
    </row>
    <row r="39" spans="1:7" s="5" customFormat="1" ht="16.5" customHeight="1">
      <c r="A39" s="15" t="s">
        <v>29</v>
      </c>
      <c r="B39" s="19">
        <v>6586</v>
      </c>
      <c r="C39" s="19">
        <v>993.9</v>
      </c>
      <c r="D39" s="19">
        <v>1326.282</v>
      </c>
      <c r="E39" s="25">
        <f>D39/C39*100</f>
        <v>133.4421974041654</v>
      </c>
      <c r="F39" s="25">
        <f>D39/B39*100</f>
        <v>20.13789857273003</v>
      </c>
      <c r="G39" s="10"/>
    </row>
    <row r="40" spans="1:7" s="5" customFormat="1" ht="15.75" hidden="1">
      <c r="A40" s="12" t="s">
        <v>14</v>
      </c>
      <c r="B40" s="19"/>
      <c r="C40" s="19"/>
      <c r="D40" s="19"/>
      <c r="E40" s="25" t="s">
        <v>26</v>
      </c>
      <c r="F40" s="25" t="s">
        <v>26</v>
      </c>
      <c r="G40" s="10"/>
    </row>
    <row r="41" spans="1:7" s="5" customFormat="1" ht="15.75">
      <c r="A41" s="17" t="s">
        <v>28</v>
      </c>
      <c r="B41" s="32"/>
      <c r="C41" s="19">
        <v>29.951</v>
      </c>
      <c r="D41" s="19">
        <v>-19.055</v>
      </c>
      <c r="E41" s="25">
        <f>D41/C41*100</f>
        <v>-63.62058028112584</v>
      </c>
      <c r="F41" s="25" t="s">
        <v>26</v>
      </c>
      <c r="G41" s="10"/>
    </row>
    <row r="42" spans="1:7" s="4" customFormat="1" ht="22.5" customHeight="1">
      <c r="A42" s="26" t="s">
        <v>15</v>
      </c>
      <c r="B42" s="27">
        <f>B4+B22</f>
        <v>809530.032</v>
      </c>
      <c r="C42" s="27">
        <f>C4+C22</f>
        <v>96200.059</v>
      </c>
      <c r="D42" s="27">
        <f>D4+D22</f>
        <v>83736.787</v>
      </c>
      <c r="E42" s="28">
        <f>D42/C42*100</f>
        <v>87.04442374614344</v>
      </c>
      <c r="F42" s="28">
        <f aca="true" t="shared" si="3" ref="F42:F47">D42/B42*100</f>
        <v>10.343876532056811</v>
      </c>
      <c r="G42" s="9"/>
    </row>
    <row r="43" spans="1:7" s="5" customFormat="1" ht="15.75" hidden="1">
      <c r="A43" s="15" t="s">
        <v>22</v>
      </c>
      <c r="B43" s="19">
        <v>0</v>
      </c>
      <c r="C43" s="18">
        <v>0</v>
      </c>
      <c r="D43" s="23">
        <v>0</v>
      </c>
      <c r="E43" s="25" t="e">
        <f>D43/C43*100</f>
        <v>#DIV/0!</v>
      </c>
      <c r="F43" s="25" t="e">
        <f t="shared" si="3"/>
        <v>#DIV/0!</v>
      </c>
      <c r="G43" s="10"/>
    </row>
    <row r="44" spans="1:7" s="5" customFormat="1" ht="15.75">
      <c r="A44" s="15" t="s">
        <v>17</v>
      </c>
      <c r="B44" s="19"/>
      <c r="C44" s="18"/>
      <c r="D44" s="18">
        <v>115.046</v>
      </c>
      <c r="E44" s="25" t="s">
        <v>26</v>
      </c>
      <c r="F44" s="25" t="s">
        <v>26</v>
      </c>
      <c r="G44" s="10"/>
    </row>
    <row r="45" spans="1:7" s="5" customFormat="1" ht="15.75">
      <c r="A45" s="26" t="s">
        <v>16</v>
      </c>
      <c r="B45" s="27">
        <f>B42+B43+B44</f>
        <v>809530.032</v>
      </c>
      <c r="C45" s="27">
        <f>C42+C43+C44</f>
        <v>96200.059</v>
      </c>
      <c r="D45" s="27">
        <f>D42+D43+D44</f>
        <v>83851.833</v>
      </c>
      <c r="E45" s="28">
        <f>D45/C45*100</f>
        <v>87.16401410938845</v>
      </c>
      <c r="F45" s="28">
        <f t="shared" si="3"/>
        <v>10.358087987525087</v>
      </c>
      <c r="G45" s="10"/>
    </row>
    <row r="46" spans="1:7" s="5" customFormat="1" ht="15.75">
      <c r="A46" s="12" t="s">
        <v>43</v>
      </c>
      <c r="B46" s="34">
        <v>502892.2</v>
      </c>
      <c r="C46" s="34">
        <v>21817.943</v>
      </c>
      <c r="D46" s="34">
        <v>28527.729</v>
      </c>
      <c r="E46" s="25">
        <f>D46/C46*100</f>
        <v>130.75352245626453</v>
      </c>
      <c r="F46" s="25">
        <f t="shared" si="3"/>
        <v>5.6727324464368305</v>
      </c>
      <c r="G46" s="10"/>
    </row>
    <row r="47" spans="1:7" s="4" customFormat="1" ht="22.5" customHeight="1">
      <c r="A47" s="30" t="s">
        <v>42</v>
      </c>
      <c r="B47" s="27">
        <f>B45+B46</f>
        <v>1312422.232</v>
      </c>
      <c r="C47" s="27">
        <f>C45+C46</f>
        <v>118018.002</v>
      </c>
      <c r="D47" s="27">
        <f>D45+D46</f>
        <v>112379.562</v>
      </c>
      <c r="E47" s="25">
        <f>D47/C47*100</f>
        <v>95.22238988590911</v>
      </c>
      <c r="F47" s="25">
        <f t="shared" si="3"/>
        <v>8.562759701863996</v>
      </c>
      <c r="G47" s="9"/>
    </row>
  </sheetData>
  <sheetProtection/>
  <mergeCells count="1">
    <mergeCell ref="A1:F1"/>
  </mergeCells>
  <printOptions/>
  <pageMargins left="0.7874015748031497" right="0.3937007874015748" top="0.7874015748031497" bottom="0.3937007874015748" header="0" footer="0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 в Приморско-Ахтарском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Дубовскова Светлана Георгиевна</dc:creator>
  <cp:keywords/>
  <dc:description/>
  <cp:lastModifiedBy>Петрова</cp:lastModifiedBy>
  <cp:lastPrinted>2013-09-12T14:32:53Z</cp:lastPrinted>
  <dcterms:created xsi:type="dcterms:W3CDTF">2005-02-16T06:07:42Z</dcterms:created>
  <dcterms:modified xsi:type="dcterms:W3CDTF">2014-03-25T11:56:00Z</dcterms:modified>
  <cp:category/>
  <cp:version/>
  <cp:contentType/>
  <cp:contentStatus/>
</cp:coreProperties>
</file>