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'Районный'!$A$1:$E$56</definedName>
  </definedNames>
  <calcPr calcMode="manual" fullCalcOnLoad="1"/>
</workbook>
</file>

<file path=xl/sharedStrings.xml><?xml version="1.0" encoding="utf-8"?>
<sst xmlns="http://schemas.openxmlformats.org/spreadsheetml/2006/main" count="63" uniqueCount="53">
  <si>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</si>
  <si>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</si>
  <si>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</si>
  <si>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</si>
  <si>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</si>
  <si>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</si>
  <si>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</si>
  <si>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</si>
  <si>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</si>
  <si>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</si>
  <si>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</si>
  <si>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</si>
  <si>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</si>
  <si>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</si>
  <si>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</si>
  <si>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</si>
  <si>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</si>
  <si>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</si>
  <si>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</si>
  <si>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</si>
  <si>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Национальная оборона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</si>
  <si>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</si>
  <si>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</si>
  <si>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</si>
  <si>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</si>
  <si>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</si>
  <si>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</si>
  <si>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</si>
  <si>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</si>
  <si>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</si>
  <si>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</si>
  <si>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</si>
  <si>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</si>
  <si>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</si>
  <si>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</si>
  <si>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</si>
  <si>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</si>
  <si>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</si>
  <si>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</si>
  <si>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</si>
  <si>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</si>
  <si>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</si>
  <si>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</si>
  <si>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>Контрольно-счетная палата муниципального образования Приморско-Ахтарский район</t>
  </si>
  <si>
    <t>Здравоохранение (в том числе ОМС)</t>
  </si>
  <si>
    <t>Среднесписочная численность работников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</si>
  <si>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</si>
  <si>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</si>
  <si>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>Налоги на товары (работы, услуги), реализуемые на территории РФ</t>
  </si>
  <si>
    <t>об исполнении бюджета муниципального образования Приморско-Ахтарский район                                      за 2014 год</t>
  </si>
  <si>
    <t>Фактическое исполнение за 2014 год</t>
  </si>
  <si>
    <t xml:space="preserve">Уточненные назначения на 2014 год </t>
  </si>
  <si>
    <t>Прочие неналоговые доходы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</si>
</sst>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2" fillId="32" borderId="15" xfId="0" applyNumberFormat="1" applyFont="1" applyFill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2" fillId="32" borderId="14" xfId="0" applyNumberFormat="1" applyFont="1" applyFill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32" borderId="17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wrapText="1"/>
    </xf>
    <xf numFmtId="166" fontId="2" fillId="0" borderId="15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66" fontId="0" fillId="0" borderId="14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0.875" style="0" customWidth="1"/>
    <col min="5" max="5" width="12.375" style="0" customWidth="1"/>
    <col min="6" max="6" width="4.875" style="0" customWidth="1"/>
    <col min="7" max="7" width="7.75390625" style="0" customWidth="1"/>
  </cols>
  <sheetData>
    <row r="1" spans="1:5" ht="18">
      <c r="A1" s="59" t="s">
        <v>0</v>
      </c>
      <c r="B1" s="59"/>
      <c r="C1" s="59"/>
      <c r="D1" s="59"/>
      <c r="E1" s="59"/>
    </row>
    <row r="2" spans="1:5" ht="31.5" customHeight="1">
      <c r="A2" s="60" t="s">
        <v>49</v>
      </c>
      <c r="B2" s="60"/>
      <c r="C2" s="60"/>
      <c r="D2" s="60"/>
      <c r="E2" s="60"/>
    </row>
    <row r="3" spans="1:5" ht="13.5" thickBot="1">
      <c r="A3" s="1"/>
      <c r="B3" s="1"/>
      <c r="C3" s="1"/>
      <c r="D3" s="1"/>
      <c r="E3" s="1" t="s">
        <v>11</v>
      </c>
    </row>
    <row r="4" spans="1:5" ht="34.5" thickBot="1">
      <c r="A4" s="64" t="s">
        <v>1</v>
      </c>
      <c r="B4" s="65"/>
      <c r="C4" s="7" t="s">
        <v>51</v>
      </c>
      <c r="D4" s="7" t="s">
        <v>50</v>
      </c>
      <c r="E4" s="6" t="s">
        <v>2</v>
      </c>
    </row>
    <row r="5" spans="1:5" ht="12.75">
      <c r="A5" s="63" t="s">
        <v>33</v>
      </c>
      <c r="B5" s="63"/>
      <c r="C5" s="15">
        <f>C6+C17</f>
        <v>933669.0999999999</v>
      </c>
      <c r="D5" s="15">
        <f>D6+D17</f>
        <v>941424.9</v>
      </c>
      <c r="E5" s="15">
        <f>D5/C5*100</f>
        <v>100.83067973439415</v>
      </c>
    </row>
    <row r="6" spans="1:5" ht="12.75">
      <c r="A6" s="61" t="s">
        <v>12</v>
      </c>
      <c r="B6" s="62"/>
      <c r="C6" s="16">
        <f>SUM(C7:C15)</f>
        <v>204129.3</v>
      </c>
      <c r="D6" s="16">
        <f>SUM(D7:D16)</f>
        <v>213723.1</v>
      </c>
      <c r="E6" s="17">
        <f aca="true" t="shared" si="0" ref="E5:E15">D6/C6*100</f>
        <v>104.6998642527065</v>
      </c>
    </row>
    <row r="7" spans="1:5" ht="12.75">
      <c r="A7" s="66" t="s">
        <v>29</v>
      </c>
      <c r="B7" s="67"/>
      <c r="C7" s="17">
        <v>142772</v>
      </c>
      <c r="D7" s="17">
        <v>147689.7</v>
      </c>
      <c r="E7" s="17">
        <f t="shared" si="0"/>
        <v>103.44444288796124</v>
      </c>
    </row>
    <row r="8" spans="1:5" ht="25.5" customHeight="1">
      <c r="A8" s="69" t="s">
        <v>48</v>
      </c>
      <c r="B8" s="70"/>
      <c r="C8" s="17">
        <v>1715</v>
      </c>
      <c r="D8" s="17">
        <v>1893.9</v>
      </c>
      <c r="E8" s="17">
        <f t="shared" si="0"/>
        <v>110.43148688046647</v>
      </c>
    </row>
    <row r="9" spans="1:5" ht="12.75">
      <c r="A9" s="4" t="s">
        <v>21</v>
      </c>
      <c r="B9" s="5"/>
      <c r="C9" s="17">
        <v>28866</v>
      </c>
      <c r="D9" s="17">
        <v>29920.4</v>
      </c>
      <c r="E9" s="17">
        <f t="shared" si="0"/>
        <v>103.65274024804268</v>
      </c>
    </row>
    <row r="10" spans="1:5" ht="14.25" customHeight="1">
      <c r="A10" s="41" t="s">
        <v>16</v>
      </c>
      <c r="B10" s="42"/>
      <c r="C10" s="17">
        <v>2176</v>
      </c>
      <c r="D10" s="17">
        <v>2828.5</v>
      </c>
      <c r="E10" s="17">
        <f t="shared" si="0"/>
        <v>129.98621323529412</v>
      </c>
    </row>
    <row r="11" spans="1:5" ht="31.5" customHeight="1">
      <c r="A11" s="41" t="s">
        <v>22</v>
      </c>
      <c r="B11" s="42"/>
      <c r="C11" s="17">
        <v>16899</v>
      </c>
      <c r="D11" s="17">
        <v>18086.6</v>
      </c>
      <c r="E11" s="17">
        <f t="shared" si="0"/>
        <v>107.02763477128823</v>
      </c>
    </row>
    <row r="12" spans="1:5" ht="12.75">
      <c r="A12" s="41" t="s">
        <v>23</v>
      </c>
      <c r="B12" s="42"/>
      <c r="C12" s="17">
        <v>2041</v>
      </c>
      <c r="D12" s="17">
        <v>2077.9</v>
      </c>
      <c r="E12" s="17">
        <f t="shared" si="0"/>
        <v>101.8079372856443</v>
      </c>
    </row>
    <row r="13" spans="1:5" ht="26.25" customHeight="1">
      <c r="A13" s="41" t="s">
        <v>24</v>
      </c>
      <c r="B13" s="42"/>
      <c r="C13" s="17">
        <v>410.3</v>
      </c>
      <c r="D13" s="17">
        <v>462.4</v>
      </c>
      <c r="E13" s="17">
        <f t="shared" si="0"/>
        <v>112.69802583475506</v>
      </c>
    </row>
    <row r="14" spans="1:5" ht="26.25" customHeight="1">
      <c r="A14" s="41" t="s">
        <v>25</v>
      </c>
      <c r="B14" s="42"/>
      <c r="C14" s="17">
        <v>2764</v>
      </c>
      <c r="D14" s="17">
        <v>3147.1</v>
      </c>
      <c r="E14" s="17">
        <f t="shared" si="0"/>
        <v>113.8603473227207</v>
      </c>
    </row>
    <row r="15" spans="1:5" ht="12.75">
      <c r="A15" s="41" t="s">
        <v>26</v>
      </c>
      <c r="B15" s="42"/>
      <c r="C15" s="17">
        <v>6486</v>
      </c>
      <c r="D15" s="17">
        <v>7615.2</v>
      </c>
      <c r="E15" s="17">
        <f t="shared" si="0"/>
        <v>117.40980573543015</v>
      </c>
    </row>
    <row r="16" spans="1:5" ht="12.75">
      <c r="A16" s="45" t="s">
        <v>52</v>
      </c>
      <c r="B16" s="46"/>
      <c r="C16" s="17">
        <v>0</v>
      </c>
      <c r="D16" s="17">
        <v>1.4</v>
      </c>
      <c r="E16" s="23" t="s">
        <v>7</v>
      </c>
    </row>
    <row r="17" spans="1:5" ht="15" customHeight="1">
      <c r="A17" s="61" t="s">
        <v>30</v>
      </c>
      <c r="B17" s="62"/>
      <c r="C17" s="16">
        <f>SUM(C18:C20)</f>
        <v>729539.7999999999</v>
      </c>
      <c r="D17" s="16">
        <f>SUM(D18:D20)</f>
        <v>727701.8</v>
      </c>
      <c r="E17" s="16">
        <f>D17/C17*100</f>
        <v>99.74806035256748</v>
      </c>
    </row>
    <row r="18" spans="1:5" ht="27.75" customHeight="1">
      <c r="A18" s="41" t="s">
        <v>28</v>
      </c>
      <c r="B18" s="42"/>
      <c r="C18" s="18">
        <v>774033.2</v>
      </c>
      <c r="D18" s="18">
        <v>772144.5</v>
      </c>
      <c r="E18" s="17">
        <f>D18/C18*100</f>
        <v>99.7559923786215</v>
      </c>
    </row>
    <row r="19" spans="1:5" ht="67.5" customHeight="1">
      <c r="A19" s="41" t="s">
        <v>42</v>
      </c>
      <c r="B19" s="42"/>
      <c r="C19" s="18">
        <v>2344.7</v>
      </c>
      <c r="D19" s="18">
        <v>2395.3</v>
      </c>
      <c r="E19" s="17">
        <f>+D19/C19*100</f>
        <v>102.15805860024739</v>
      </c>
    </row>
    <row r="20" spans="1:5" ht="39" customHeight="1">
      <c r="A20" s="41" t="s">
        <v>34</v>
      </c>
      <c r="B20" s="42"/>
      <c r="C20" s="18">
        <v>-46838.1</v>
      </c>
      <c r="D20" s="18">
        <v>-46838</v>
      </c>
      <c r="E20" s="17">
        <f>+D20/C20*100</f>
        <v>99.99978649859837</v>
      </c>
    </row>
    <row r="21" spans="1:5" ht="12.75">
      <c r="A21" s="68" t="s">
        <v>32</v>
      </c>
      <c r="B21" s="68"/>
      <c r="C21" s="19">
        <f>SUM(C22:C34)</f>
        <v>1027246.8</v>
      </c>
      <c r="D21" s="19">
        <f>SUM(D22:D34)</f>
        <v>1022972.3</v>
      </c>
      <c r="E21" s="19">
        <f>D21/C21*100</f>
        <v>99.58388772785663</v>
      </c>
    </row>
    <row r="22" spans="1:5" ht="12.75">
      <c r="A22" s="41" t="s">
        <v>3</v>
      </c>
      <c r="B22" s="42"/>
      <c r="C22" s="18">
        <v>84491.7</v>
      </c>
      <c r="D22" s="18">
        <v>83469.1</v>
      </c>
      <c r="E22" s="17">
        <f>D22/C22*100</f>
        <v>98.78970360402265</v>
      </c>
    </row>
    <row r="23" spans="1:5" ht="12.75">
      <c r="A23" s="41" t="s">
        <v>20</v>
      </c>
      <c r="B23" s="42"/>
      <c r="C23" s="18">
        <v>9</v>
      </c>
      <c r="D23" s="18">
        <v>9</v>
      </c>
      <c r="E23" s="17">
        <f>D23/C23*100</f>
        <v>100</v>
      </c>
    </row>
    <row r="24" spans="1:5" ht="24" customHeight="1">
      <c r="A24" s="45" t="s">
        <v>4</v>
      </c>
      <c r="B24" s="42"/>
      <c r="C24" s="18">
        <v>467.9</v>
      </c>
      <c r="D24" s="18">
        <v>414.7</v>
      </c>
      <c r="E24" s="17">
        <f>D24/C24*100</f>
        <v>88.63004915580252</v>
      </c>
    </row>
    <row r="25" spans="1:5" ht="14.25" customHeight="1">
      <c r="A25" s="41" t="s">
        <v>13</v>
      </c>
      <c r="B25" s="46"/>
      <c r="C25" s="18">
        <v>9558.7</v>
      </c>
      <c r="D25" s="18">
        <v>9555</v>
      </c>
      <c r="E25" s="17">
        <f>D25/C25*100</f>
        <v>99.96129180746335</v>
      </c>
    </row>
    <row r="26" spans="1:5" ht="12.75">
      <c r="A26" s="41" t="s">
        <v>5</v>
      </c>
      <c r="B26" s="42"/>
      <c r="C26" s="18">
        <v>92023.8</v>
      </c>
      <c r="D26" s="18">
        <v>91958.3</v>
      </c>
      <c r="E26" s="17">
        <f>D26/C26*100</f>
        <v>99.92882276106833</v>
      </c>
    </row>
    <row r="27" spans="1:5" ht="12.75">
      <c r="A27" s="41" t="s">
        <v>14</v>
      </c>
      <c r="B27" s="46"/>
      <c r="C27" s="18">
        <v>716989.4</v>
      </c>
      <c r="D27" s="18">
        <v>716617.3</v>
      </c>
      <c r="E27" s="17">
        <f>D27/C27*100</f>
        <v>99.94810244056606</v>
      </c>
    </row>
    <row r="28" spans="1:5" ht="12.75">
      <c r="A28" s="41" t="s">
        <v>39</v>
      </c>
      <c r="B28" s="46"/>
      <c r="C28" s="18">
        <v>21968.3</v>
      </c>
      <c r="D28" s="18">
        <v>21953</v>
      </c>
      <c r="E28" s="17">
        <f>D28/C28*100</f>
        <v>99.93035419217692</v>
      </c>
    </row>
    <row r="29" spans="1:5" ht="12.75">
      <c r="A29" s="41" t="s">
        <v>38</v>
      </c>
      <c r="B29" s="46"/>
      <c r="C29" s="18">
        <v>29567.6</v>
      </c>
      <c r="D29" s="18">
        <v>27936.6</v>
      </c>
      <c r="E29" s="17">
        <f>D29/C29*100</f>
        <v>94.48382689159756</v>
      </c>
    </row>
    <row r="30" spans="1:5" ht="12.75">
      <c r="A30" s="41" t="s">
        <v>15</v>
      </c>
      <c r="B30" s="46"/>
      <c r="C30" s="18">
        <v>42535.8</v>
      </c>
      <c r="D30" s="18">
        <v>41829.8</v>
      </c>
      <c r="E30" s="17">
        <f>D30/C30*100</f>
        <v>98.34022164858777</v>
      </c>
    </row>
    <row r="31" spans="1:5" ht="12.75">
      <c r="A31" s="41" t="s">
        <v>35</v>
      </c>
      <c r="B31" s="42"/>
      <c r="C31" s="20">
        <v>9404.9</v>
      </c>
      <c r="D31" s="20">
        <v>8999.9</v>
      </c>
      <c r="E31" s="17">
        <f>D31/C31*100</f>
        <v>95.69373411732181</v>
      </c>
    </row>
    <row r="32" spans="1:5" ht="12.75">
      <c r="A32" s="41" t="s">
        <v>36</v>
      </c>
      <c r="B32" s="42"/>
      <c r="C32" s="20">
        <v>2560</v>
      </c>
      <c r="D32" s="20">
        <v>2560</v>
      </c>
      <c r="E32" s="17">
        <f>D32/C32*100</f>
        <v>100</v>
      </c>
    </row>
    <row r="33" spans="1:5" ht="27" customHeight="1">
      <c r="A33" s="41" t="s">
        <v>37</v>
      </c>
      <c r="B33" s="42"/>
      <c r="C33" s="20">
        <v>2730.1</v>
      </c>
      <c r="D33" s="20">
        <v>2730</v>
      </c>
      <c r="E33" s="17">
        <f>D33/C33*100</f>
        <v>99.99633713050804</v>
      </c>
    </row>
    <row r="34" spans="1:5" ht="12.75">
      <c r="A34" s="41" t="s">
        <v>27</v>
      </c>
      <c r="B34" s="42"/>
      <c r="C34" s="20">
        <v>14939.6</v>
      </c>
      <c r="D34" s="20">
        <v>14939.6</v>
      </c>
      <c r="E34" s="17">
        <f>D34/C34*100</f>
        <v>100</v>
      </c>
    </row>
    <row r="35" spans="1:5" ht="27.75" customHeight="1">
      <c r="A35" s="54" t="s">
        <v>6</v>
      </c>
      <c r="B35" s="56"/>
      <c r="C35" s="21">
        <v>-93577.7</v>
      </c>
      <c r="D35" s="21">
        <v>-81547.4</v>
      </c>
      <c r="E35" s="18" t="s">
        <v>7</v>
      </c>
    </row>
    <row r="36" spans="1:5" ht="30.75" customHeight="1" thickBot="1">
      <c r="A36" s="57" t="s">
        <v>31</v>
      </c>
      <c r="B36" s="58"/>
      <c r="C36" s="15">
        <f>-C35</f>
        <v>93577.7</v>
      </c>
      <c r="D36" s="22">
        <f>-D35</f>
        <v>81547.4</v>
      </c>
      <c r="E36" s="22" t="s">
        <v>7</v>
      </c>
    </row>
    <row r="37" spans="1:6" ht="57" thickBot="1">
      <c r="A37" s="47" t="s">
        <v>8</v>
      </c>
      <c r="B37" s="48"/>
      <c r="C37" s="24" t="s">
        <v>45</v>
      </c>
      <c r="D37" s="25" t="s">
        <v>9</v>
      </c>
      <c r="E37" s="26"/>
      <c r="F37" s="11"/>
    </row>
    <row r="38" spans="1:7" s="2" customFormat="1" ht="30" customHeight="1">
      <c r="A38" s="51" t="s">
        <v>17</v>
      </c>
      <c r="B38" s="51"/>
      <c r="C38" s="27">
        <v>1</v>
      </c>
      <c r="D38" s="28">
        <v>482.3</v>
      </c>
      <c r="E38" s="29"/>
      <c r="F38" s="8"/>
      <c r="G38" s="12"/>
    </row>
    <row r="39" spans="1:7" s="3" customFormat="1" ht="12.75">
      <c r="A39" s="43" t="s">
        <v>10</v>
      </c>
      <c r="B39" s="43"/>
      <c r="C39" s="30">
        <v>1</v>
      </c>
      <c r="D39" s="31">
        <v>482.3</v>
      </c>
      <c r="E39" s="29"/>
      <c r="F39" s="8"/>
      <c r="G39" s="12"/>
    </row>
    <row r="40" spans="1:7" s="3" customFormat="1" ht="27" customHeight="1">
      <c r="A40" s="54" t="s">
        <v>43</v>
      </c>
      <c r="B40" s="55"/>
      <c r="C40" s="30">
        <v>4</v>
      </c>
      <c r="D40" s="13">
        <v>2418.6</v>
      </c>
      <c r="E40" s="29"/>
      <c r="F40" s="8"/>
      <c r="G40" s="12"/>
    </row>
    <row r="41" spans="1:7" s="3" customFormat="1" ht="12.75">
      <c r="A41" s="43" t="s">
        <v>10</v>
      </c>
      <c r="B41" s="43"/>
      <c r="C41" s="30">
        <v>4</v>
      </c>
      <c r="D41" s="31">
        <v>2418.6</v>
      </c>
      <c r="E41" s="29"/>
      <c r="F41" s="8"/>
      <c r="G41" s="12"/>
    </row>
    <row r="42" spans="1:8" s="2" customFormat="1" ht="28.5" customHeight="1">
      <c r="A42" s="44" t="s">
        <v>18</v>
      </c>
      <c r="B42" s="44"/>
      <c r="C42" s="36">
        <f>69+5+16</f>
        <v>90</v>
      </c>
      <c r="D42" s="13">
        <f>36387.3+2761.1+8605.6</f>
        <v>47754</v>
      </c>
      <c r="E42" s="29"/>
      <c r="F42" s="8"/>
      <c r="G42" s="12"/>
      <c r="H42"/>
    </row>
    <row r="43" spans="1:8" s="3" customFormat="1" ht="15" customHeight="1">
      <c r="A43" s="43" t="s">
        <v>10</v>
      </c>
      <c r="B43" s="43"/>
      <c r="C43" s="33">
        <f>62+5+16</f>
        <v>83</v>
      </c>
      <c r="D43" s="31">
        <f>34288.3+8605.6+2761.1</f>
        <v>45655</v>
      </c>
      <c r="E43" s="29"/>
      <c r="F43" s="8"/>
      <c r="G43" s="12"/>
      <c r="H43"/>
    </row>
    <row r="44" spans="1:8" s="2" customFormat="1" ht="15" customHeight="1">
      <c r="A44" s="52" t="s">
        <v>41</v>
      </c>
      <c r="B44" s="53"/>
      <c r="C44" s="32">
        <f>39+1</f>
        <v>40</v>
      </c>
      <c r="D44" s="13">
        <f>10115+13.5</f>
        <v>10128.5</v>
      </c>
      <c r="E44" s="29"/>
      <c r="F44" s="8"/>
      <c r="G44" s="12"/>
      <c r="H44"/>
    </row>
    <row r="45" spans="1:8" s="2" customFormat="1" ht="39.75" customHeight="1">
      <c r="A45" s="44" t="s">
        <v>19</v>
      </c>
      <c r="B45" s="44"/>
      <c r="C45" s="32">
        <v>16.5</v>
      </c>
      <c r="D45" s="13">
        <v>6125.8</v>
      </c>
      <c r="E45" s="29"/>
      <c r="F45" s="8"/>
      <c r="G45" s="12"/>
      <c r="H45"/>
    </row>
    <row r="46" spans="1:8" s="3" customFormat="1" ht="12.75">
      <c r="A46" s="49" t="s">
        <v>14</v>
      </c>
      <c r="B46" s="49"/>
      <c r="C46" s="34">
        <f>14.3+53.2+9.4+4+3.5+2+9+34+29+562+84+486</f>
        <v>1290.4</v>
      </c>
      <c r="D46" s="13">
        <f>3398+17096.6+817.8+982.6+872.8+690.9+4269.6+11016.8+7546.1+186489.7+25693.5+117947.1</f>
        <v>376821.5</v>
      </c>
      <c r="E46" s="29"/>
      <c r="F46" s="8"/>
      <c r="G46" s="12"/>
      <c r="H46" s="14"/>
    </row>
    <row r="47" spans="1:8" s="2" customFormat="1" ht="12.75">
      <c r="A47" s="43" t="s">
        <v>10</v>
      </c>
      <c r="B47" s="43"/>
      <c r="C47" s="30">
        <f>2+8</f>
        <v>10</v>
      </c>
      <c r="D47" s="35">
        <f>690.9+4153.4</f>
        <v>4844.299999999999</v>
      </c>
      <c r="E47" s="29"/>
      <c r="F47" s="8"/>
      <c r="G47" s="12"/>
      <c r="H47"/>
    </row>
    <row r="48" spans="1:8" s="3" customFormat="1" ht="12.75">
      <c r="A48" s="49" t="s">
        <v>40</v>
      </c>
      <c r="B48" s="49"/>
      <c r="C48" s="32">
        <f>19.5+44.3+2</f>
        <v>65.8</v>
      </c>
      <c r="D48" s="13">
        <f>1108.2+4519.6+9696.9</f>
        <v>15324.7</v>
      </c>
      <c r="E48" s="29"/>
      <c r="F48" s="8"/>
      <c r="G48" s="12"/>
      <c r="H48"/>
    </row>
    <row r="49" spans="1:8" s="2" customFormat="1" ht="12.75">
      <c r="A49" s="43" t="s">
        <v>10</v>
      </c>
      <c r="B49" s="43"/>
      <c r="C49" s="30">
        <v>2</v>
      </c>
      <c r="D49" s="31">
        <v>1108.2</v>
      </c>
      <c r="E49" s="29"/>
      <c r="F49" s="8"/>
      <c r="G49" s="12"/>
      <c r="H49"/>
    </row>
    <row r="50" spans="1:8" s="2" customFormat="1" ht="12.75">
      <c r="A50" s="44" t="s">
        <v>44</v>
      </c>
      <c r="B50" s="44"/>
      <c r="C50" s="36">
        <v>896</v>
      </c>
      <c r="D50" s="37">
        <v>208765</v>
      </c>
      <c r="E50" s="29"/>
      <c r="F50" s="8"/>
      <c r="G50" s="12"/>
      <c r="H50"/>
    </row>
    <row r="51" spans="1:8" s="2" customFormat="1" ht="12.75" customHeight="1">
      <c r="A51" s="43" t="s">
        <v>10</v>
      </c>
      <c r="B51" s="43"/>
      <c r="C51" s="38">
        <v>0</v>
      </c>
      <c r="D51" s="35">
        <v>0</v>
      </c>
      <c r="E51" s="29"/>
      <c r="F51" s="8"/>
      <c r="G51" s="12"/>
      <c r="H51"/>
    </row>
    <row r="52" spans="1:7" s="2" customFormat="1" ht="12.75">
      <c r="A52" s="39" t="s">
        <v>35</v>
      </c>
      <c r="B52" s="39"/>
      <c r="C52" s="32">
        <v>13.5</v>
      </c>
      <c r="D52" s="32">
        <v>3179.5</v>
      </c>
      <c r="E52" s="29"/>
      <c r="F52" s="8"/>
      <c r="G52" s="12"/>
    </row>
    <row r="53" spans="1:7" s="2" customFormat="1" ht="12.75">
      <c r="A53" s="43" t="s">
        <v>10</v>
      </c>
      <c r="B53" s="43"/>
      <c r="C53" s="30">
        <v>2</v>
      </c>
      <c r="D53" s="30">
        <v>1122.8</v>
      </c>
      <c r="E53" s="29"/>
      <c r="F53" s="8"/>
      <c r="G53" s="12"/>
    </row>
    <row r="54" spans="1:7" s="2" customFormat="1" ht="12.75">
      <c r="A54" s="10"/>
      <c r="B54" s="10"/>
      <c r="C54" s="8"/>
      <c r="D54" s="9"/>
      <c r="E54" s="8"/>
      <c r="G54" s="12"/>
    </row>
    <row r="55" spans="1:7" s="2" customFormat="1" ht="12.75">
      <c r="A55" s="10"/>
      <c r="B55" s="10"/>
      <c r="C55" s="8"/>
      <c r="D55" s="9"/>
      <c r="E55" s="9"/>
      <c r="G55" s="12"/>
    </row>
    <row r="56" spans="1:7" ht="40.5" customHeight="1">
      <c r="A56" s="40" t="s">
        <v>46</v>
      </c>
      <c r="B56" s="40"/>
      <c r="D56" s="50" t="s">
        <v>47</v>
      </c>
      <c r="E56" s="50"/>
      <c r="G56" s="12"/>
    </row>
    <row r="57" ht="12.75"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</sheetData>
  <sheetProtection/>
  <mergeCells count="53">
    <mergeCell ref="A19:B19"/>
    <mergeCell ref="A8:B8"/>
    <mergeCell ref="A11:B11"/>
    <mergeCell ref="A12:B12"/>
    <mergeCell ref="A20:B20"/>
    <mergeCell ref="A18:B18"/>
    <mergeCell ref="A31:B31"/>
    <mergeCell ref="A30:B30"/>
    <mergeCell ref="A26:B26"/>
    <mergeCell ref="A25:B25"/>
    <mergeCell ref="A27:B27"/>
    <mergeCell ref="A28:B28"/>
    <mergeCell ref="A29:B29"/>
    <mergeCell ref="A23:B23"/>
    <mergeCell ref="A1:E1"/>
    <mergeCell ref="A2:E2"/>
    <mergeCell ref="A17:B17"/>
    <mergeCell ref="A6:B6"/>
    <mergeCell ref="A5:B5"/>
    <mergeCell ref="A4:B4"/>
    <mergeCell ref="A10:B10"/>
    <mergeCell ref="A7:B7"/>
    <mergeCell ref="A21:B21"/>
    <mergeCell ref="D56:E56"/>
    <mergeCell ref="A51:B51"/>
    <mergeCell ref="A53:B53"/>
    <mergeCell ref="A45:B45"/>
    <mergeCell ref="A48:B48"/>
    <mergeCell ref="A34:B34"/>
    <mergeCell ref="A38:B38"/>
    <mergeCell ref="A43:B43"/>
    <mergeCell ref="A44:B44"/>
    <mergeCell ref="A40:B40"/>
    <mergeCell ref="A22:B22"/>
    <mergeCell ref="A24:B24"/>
    <mergeCell ref="A32:B32"/>
    <mergeCell ref="A47:B47"/>
    <mergeCell ref="A39:B39"/>
    <mergeCell ref="A46:B46"/>
    <mergeCell ref="A33:B33"/>
    <mergeCell ref="A42:B42"/>
    <mergeCell ref="A35:B35"/>
    <mergeCell ref="A36:B36"/>
    <mergeCell ref="A52:B52"/>
    <mergeCell ref="A56:B56"/>
    <mergeCell ref="A13:B13"/>
    <mergeCell ref="A14:B14"/>
    <mergeCell ref="A49:B49"/>
    <mergeCell ref="A50:B50"/>
    <mergeCell ref="A15:B15"/>
    <mergeCell ref="A16:B16"/>
    <mergeCell ref="A41:B41"/>
    <mergeCell ref="A37:B37"/>
  </mergeCells>
  <printOptions/>
  <pageMargins left="1.03" right="0.29" top="0.76" bottom="0.8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 Анна Викторовна</cp:lastModifiedBy>
  <cp:lastPrinted>2015-04-24T13:33:59Z</cp:lastPrinted>
  <dcterms:created xsi:type="dcterms:W3CDTF">2006-04-03T14:29:44Z</dcterms:created>
  <dcterms:modified xsi:type="dcterms:W3CDTF">2015-04-24T13:36:00Z</dcterms:modified>
  <cp:category/>
  <cp:version/>
  <cp:contentType/>
  <cp:contentStatus/>
</cp:coreProperties>
</file>