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май 2013" sheetId="1" r:id="rId1"/>
  </sheets>
  <definedNames>
    <definedName name="Z_0685EC7E_7A25_4CAF_AA55_3907CF6953A6_.wvu.Cols" localSheetId="0" hidden="1">'Доходы май 2013'!$F:$G</definedName>
    <definedName name="Z_0685EC7E_7A25_4CAF_AA55_3907CF6953A6_.wvu.PrintArea" localSheetId="0" hidden="1">'Доходы май 2013'!$A$1:$H$45</definedName>
    <definedName name="Z_0685EC7E_7A25_4CAF_AA55_3907CF6953A6_.wvu.PrintTitles" localSheetId="0" hidden="1">'Доходы май 2013'!$3:$3</definedName>
    <definedName name="Z_0685EC7E_7A25_4CAF_AA55_3907CF6953A6_.wvu.Rows" localSheetId="0" hidden="1">'Доходы май 2013'!#REF!,'Доходы май 2013'!$8:$8,'Доходы май 2013'!$22:$23,'Доходы май 2013'!$27:$28,'Доходы май 2013'!$31:$31,'Доходы май 2013'!$36:$36,'Доходы май 2013'!#REF!,'Доходы май 2013'!$41:$41</definedName>
    <definedName name="_xlnm.Print_Titles" localSheetId="0">'Доходы май 2013'!$3:$3</definedName>
    <definedName name="_xlnm.Print_Area" localSheetId="0">'Доходы май 2013'!$A$1:$H$45</definedName>
  </definedNames>
  <calcPr fullCalcOnLoad="1"/>
</workbook>
</file>

<file path=xl/sharedStrings.xml><?xml version="1.0" encoding="utf-8"?>
<sst xmlns="http://schemas.openxmlformats.org/spreadsheetml/2006/main" count="58" uniqueCount="53">
  <si>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</si>
  <si>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</si>
  <si>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</si>
  <si>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</si>
  <si>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</si>
  <si>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</si>
  <si>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</si>
  <si>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</si>
  <si>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</si>
  <si>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</si>
  <si>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</si>
  <si>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</si>
  <si>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</si>
  <si>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</si>
  <si>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</si>
  <si>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</si>
  <si>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</si>
  <si>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</si>
  <si>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</si>
  <si>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</si>
  <si>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</si>
  <si>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</si>
  <si>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</si>
  <si>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</si>
  <si>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План январь  2010</t>
  </si>
  <si>
    <t>% исполнения плана  январь 2010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</si>
  <si>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</si>
  <si>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</si>
  <si>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</si>
  <si>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</si>
  <si>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</si>
  <si>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Бюджетное назначение 2013 г.,                 тыс. руб.</t>
  </si>
  <si>
    <t>Факт январь-май 2012 г.,       тыс. руб.</t>
  </si>
  <si>
    <t>Факт январь-май 2013 г.,             тыс. руб.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</si>
  <si>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</si>
  <si>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</si>
  <si>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</si>
  <si>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</si>
  <si>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</si>
  <si>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</si>
  <si>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</si>
  <si>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</si>
  <si>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 xml:space="preserve">Доходы от оказания платных услуг (работ) и компенсации затрат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</si>
  <si>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</si>
  <si>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</si>
  <si>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</si>
  <si>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</si>
  <si>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</si>
  <si>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Темп роста январь-май 2013 г. / январь-май 2012 г., %</t>
  </si>
  <si>
    <t>Исполнение плана 2013 г., %</t>
  </si>
  <si>
    <t>ВСЕГО ДОХОДОВ</t>
  </si>
  <si>
    <t xml:space="preserve">Безвозмездные поступления </t>
  </si>
  <si>
    <t xml:space="preserve">Исполнение доходной части консолидированного бюджета края по Приморско-Ахтарскому району  за январь-май  2013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</si>
</sst>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164" fontId="7" fillId="32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11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/>
    </xf>
    <xf numFmtId="165" fontId="11" fillId="33" borderId="10" xfId="0" applyNumberFormat="1" applyFont="1" applyFill="1" applyBorder="1" applyAlignment="1">
      <alignment horizontal="right" vertical="top" wrapText="1"/>
    </xf>
    <xf numFmtId="3" fontId="11" fillId="33" borderId="10" xfId="0" applyNumberFormat="1" applyFont="1" applyFill="1" applyBorder="1" applyAlignment="1">
      <alignment horizontal="right" vertical="top"/>
    </xf>
    <xf numFmtId="165" fontId="11" fillId="33" borderId="10" xfId="0" applyNumberFormat="1" applyFont="1" applyFill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right" vertical="top"/>
    </xf>
    <xf numFmtId="3" fontId="9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right" vertical="top" wrapText="1"/>
    </xf>
    <xf numFmtId="3" fontId="8" fillId="34" borderId="10" xfId="0" applyNumberFormat="1" applyFont="1" applyFill="1" applyBorder="1" applyAlignment="1">
      <alignment horizontal="right" vertical="top"/>
    </xf>
    <xf numFmtId="165" fontId="7" fillId="34" borderId="10" xfId="0" applyNumberFormat="1" applyFont="1" applyFill="1" applyBorder="1" applyAlignment="1">
      <alignment horizontal="right" vertical="top"/>
    </xf>
    <xf numFmtId="3" fontId="8" fillId="34" borderId="10" xfId="0" applyNumberFormat="1" applyFont="1" applyFill="1" applyBorder="1" applyAlignment="1">
      <alignment horizontal="right" vertical="top" wrapText="1"/>
    </xf>
    <xf numFmtId="165" fontId="8" fillId="34" borderId="10" xfId="0" applyNumberFormat="1" applyFont="1" applyFill="1" applyBorder="1" applyAlignment="1">
      <alignment horizontal="right" vertical="top"/>
    </xf>
    <xf numFmtId="0" fontId="7" fillId="35" borderId="10" xfId="0" applyFont="1" applyFill="1" applyBorder="1" applyAlignment="1">
      <alignment horizontal="left" vertical="top" wrapText="1"/>
    </xf>
    <xf numFmtId="3" fontId="7" fillId="35" borderId="10" xfId="0" applyNumberFormat="1" applyFont="1" applyFill="1" applyBorder="1" applyAlignment="1">
      <alignment horizontal="right" vertical="top"/>
    </xf>
    <xf numFmtId="165" fontId="7" fillId="35" borderId="1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top"/>
    </xf>
    <xf numFmtId="0" fontId="7" fillId="35" borderId="10" xfId="0" applyNumberFormat="1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5" zoomScaleNormal="75" zoomScalePageLayoutView="0" workbookViewId="0" topLeftCell="A1">
      <selection activeCell="A1" sqref="A1:H1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3.75390625" style="0" hidden="1" customWidth="1"/>
    <col min="4" max="4" width="13.375" style="0" customWidth="1"/>
    <col min="5" max="5" width="12.875" style="0" customWidth="1"/>
    <col min="6" max="6" width="14.25390625" style="0" hidden="1" customWidth="1"/>
    <col min="7" max="7" width="14.625" style="0" hidden="1" customWidth="1"/>
    <col min="8" max="8" width="14.125" style="0" customWidth="1"/>
    <col min="9" max="9" width="11.875" style="0" hidden="1" customWidth="1"/>
  </cols>
  <sheetData>
    <row r="1" spans="1:8" s="1" customFormat="1" ht="29.25" customHeight="1">
      <c r="A1" s="40" t="s">
        <v>52</v>
      </c>
      <c r="B1" s="40"/>
      <c r="C1" s="40"/>
      <c r="D1" s="40"/>
      <c r="E1" s="40"/>
      <c r="F1" s="40"/>
      <c r="G1" s="40"/>
      <c r="H1" s="40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3"/>
    </row>
    <row r="3" spans="1:9" s="1" customFormat="1" ht="73.5" customHeight="1">
      <c r="A3" s="11" t="s">
        <v>47</v>
      </c>
      <c r="B3" s="7" t="s">
        <v>31</v>
      </c>
      <c r="C3" s="6" t="s">
        <v>32</v>
      </c>
      <c r="D3" s="6" t="s">
        <v>33</v>
      </c>
      <c r="E3" s="28" t="s">
        <v>48</v>
      </c>
      <c r="F3" s="28" t="s">
        <v>24</v>
      </c>
      <c r="G3" s="28" t="s">
        <v>25</v>
      </c>
      <c r="H3" s="28" t="s">
        <v>49</v>
      </c>
      <c r="I3" s="8" t="s">
        <v>26</v>
      </c>
    </row>
    <row r="4" spans="1:9" s="4" customFormat="1" ht="15.75">
      <c r="A4" s="34" t="s">
        <v>0</v>
      </c>
      <c r="B4" s="35">
        <f>SUM(B5:B19)</f>
        <v>600997</v>
      </c>
      <c r="C4" s="35">
        <f>SUM(C5:C19)</f>
        <v>200585.27999999994</v>
      </c>
      <c r="D4" s="35">
        <f>SUM(D5:D19)</f>
        <v>251937.69299999997</v>
      </c>
      <c r="E4" s="36">
        <f aca="true" t="shared" si="0" ref="E4:E35">D4/C4*100</f>
        <v>125.60128689403331</v>
      </c>
      <c r="F4" s="35">
        <f>SUM(F5:F19)</f>
        <v>0</v>
      </c>
      <c r="G4" s="37" t="e">
        <f>D4/F4*100</f>
        <v>#DIV/0!</v>
      </c>
      <c r="H4" s="36">
        <f>D4/B4*100</f>
        <v>41.919958502288694</v>
      </c>
      <c r="I4" s="9"/>
    </row>
    <row r="5" spans="1:9" s="5" customFormat="1" ht="15.75">
      <c r="A5" s="12" t="s">
        <v>1</v>
      </c>
      <c r="B5" s="18">
        <v>7198</v>
      </c>
      <c r="C5" s="19">
        <v>4049.7</v>
      </c>
      <c r="D5" s="19">
        <v>3649.215</v>
      </c>
      <c r="E5" s="29">
        <f t="shared" si="0"/>
        <v>90.11074894436626</v>
      </c>
      <c r="F5" s="30"/>
      <c r="G5" s="31" t="e">
        <f>D5/F5*100</f>
        <v>#DIV/0!</v>
      </c>
      <c r="H5" s="29">
        <f>D5/B5*100</f>
        <v>50.69762434009447</v>
      </c>
      <c r="I5" s="10"/>
    </row>
    <row r="6" spans="1:9" s="5" customFormat="1" ht="15.75">
      <c r="A6" s="12" t="s">
        <v>2</v>
      </c>
      <c r="B6" s="18">
        <v>401225</v>
      </c>
      <c r="C6" s="19">
        <v>120033.21</v>
      </c>
      <c r="D6" s="19">
        <v>169247.276</v>
      </c>
      <c r="E6" s="29">
        <f t="shared" si="0"/>
        <v>141.0003748129372</v>
      </c>
      <c r="F6" s="30"/>
      <c r="G6" s="31" t="e">
        <f>D6/F6*100</f>
        <v>#DIV/0!</v>
      </c>
      <c r="H6" s="29">
        <f>D6/B6*100</f>
        <v>42.182634681288555</v>
      </c>
      <c r="I6" s="10"/>
    </row>
    <row r="7" spans="1:9" s="5" customFormat="1" ht="15.75">
      <c r="A7" s="12" t="s">
        <v>4</v>
      </c>
      <c r="B7" s="18">
        <v>280</v>
      </c>
      <c r="C7" s="19">
        <v>32.96</v>
      </c>
      <c r="D7" s="19">
        <v>56.065</v>
      </c>
      <c r="E7" s="29">
        <f t="shared" si="0"/>
        <v>170.1001213592233</v>
      </c>
      <c r="F7" s="30"/>
      <c r="G7" s="31" t="e">
        <f>D7/F7*100</f>
        <v>#DIV/0!</v>
      </c>
      <c r="H7" s="29">
        <f>D7/B7*100</f>
        <v>20.023214285714285</v>
      </c>
      <c r="I7" s="10"/>
    </row>
    <row r="8" spans="1:9" s="5" customFormat="1" ht="15.75">
      <c r="A8" s="12" t="s">
        <v>3</v>
      </c>
      <c r="B8" s="18"/>
      <c r="C8" s="19">
        <v>49</v>
      </c>
      <c r="D8" s="19">
        <v>70</v>
      </c>
      <c r="E8" s="29">
        <f t="shared" si="0"/>
        <v>142.85714285714286</v>
      </c>
      <c r="F8" s="30"/>
      <c r="G8" s="31"/>
      <c r="H8" s="29" t="s">
        <v>28</v>
      </c>
      <c r="I8" s="10"/>
    </row>
    <row r="9" spans="1:9" s="5" customFormat="1" ht="30">
      <c r="A9" s="12" t="s">
        <v>44</v>
      </c>
      <c r="B9" s="18">
        <v>27474</v>
      </c>
      <c r="C9" s="19">
        <v>12629.79</v>
      </c>
      <c r="D9" s="19">
        <v>19886.169</v>
      </c>
      <c r="E9" s="29">
        <f t="shared" si="0"/>
        <v>157.45447073941847</v>
      </c>
      <c r="F9" s="30"/>
      <c r="G9" s="31" t="e">
        <f aca="true" t="shared" si="1" ref="G9:G20">D9/F9*100</f>
        <v>#DIV/0!</v>
      </c>
      <c r="H9" s="29">
        <f aca="true" t="shared" si="2" ref="H9:H22">D9/B9*100</f>
        <v>72.38177549683338</v>
      </c>
      <c r="I9" s="10"/>
    </row>
    <row r="10" spans="1:9" s="5" customFormat="1" ht="15.75">
      <c r="A10" s="12" t="s">
        <v>35</v>
      </c>
      <c r="B10" s="18">
        <v>26293</v>
      </c>
      <c r="C10" s="19">
        <v>10665.29</v>
      </c>
      <c r="D10" s="19">
        <v>10089.839</v>
      </c>
      <c r="E10" s="29">
        <f t="shared" si="0"/>
        <v>94.60445051189417</v>
      </c>
      <c r="F10" s="30"/>
      <c r="G10" s="31" t="e">
        <f t="shared" si="1"/>
        <v>#DIV/0!</v>
      </c>
      <c r="H10" s="29">
        <f t="shared" si="2"/>
        <v>38.374620621458185</v>
      </c>
      <c r="I10" s="10"/>
    </row>
    <row r="11" spans="1:9" s="5" customFormat="1" ht="15.75">
      <c r="A11" s="12" t="s">
        <v>7</v>
      </c>
      <c r="B11" s="18">
        <v>9875</v>
      </c>
      <c r="C11" s="19">
        <v>9921.58</v>
      </c>
      <c r="D11" s="19">
        <v>6758.955</v>
      </c>
      <c r="E11" s="29">
        <f t="shared" si="0"/>
        <v>68.12377665654058</v>
      </c>
      <c r="F11" s="30"/>
      <c r="G11" s="31" t="e">
        <f t="shared" si="1"/>
        <v>#DIV/0!</v>
      </c>
      <c r="H11" s="29">
        <f t="shared" si="2"/>
        <v>68.44511392405063</v>
      </c>
      <c r="I11" s="10"/>
    </row>
    <row r="12" spans="1:9" s="5" customFormat="1" ht="15.75">
      <c r="A12" s="12" t="s">
        <v>20</v>
      </c>
      <c r="B12" s="18">
        <v>4960</v>
      </c>
      <c r="C12" s="19">
        <v>407.61</v>
      </c>
      <c r="D12" s="19">
        <v>1034.497</v>
      </c>
      <c r="E12" s="29">
        <f t="shared" si="0"/>
        <v>253.79578518682075</v>
      </c>
      <c r="F12" s="30"/>
      <c r="G12" s="31" t="e">
        <f t="shared" si="1"/>
        <v>#DIV/0!</v>
      </c>
      <c r="H12" s="29">
        <f t="shared" si="2"/>
        <v>20.856794354838712</v>
      </c>
      <c r="I12" s="10"/>
    </row>
    <row r="13" spans="1:9" s="5" customFormat="1" ht="15.75">
      <c r="A13" s="12" t="s">
        <v>21</v>
      </c>
      <c r="B13" s="18">
        <v>28750</v>
      </c>
      <c r="C13" s="19">
        <v>13536.46</v>
      </c>
      <c r="D13" s="19">
        <v>14573.334</v>
      </c>
      <c r="E13" s="29">
        <f t="shared" si="0"/>
        <v>107.65986084988248</v>
      </c>
      <c r="F13" s="30"/>
      <c r="G13" s="31" t="e">
        <f t="shared" si="1"/>
        <v>#DIV/0!</v>
      </c>
      <c r="H13" s="29">
        <f t="shared" si="2"/>
        <v>50.68985739130435</v>
      </c>
      <c r="I13" s="10"/>
    </row>
    <row r="14" spans="1:9" s="5" customFormat="1" ht="15.75">
      <c r="A14" s="13" t="s">
        <v>8</v>
      </c>
      <c r="B14" s="19">
        <v>26813</v>
      </c>
      <c r="C14" s="19">
        <v>5291.09</v>
      </c>
      <c r="D14" s="19">
        <v>4257.107</v>
      </c>
      <c r="E14" s="29">
        <f t="shared" si="0"/>
        <v>80.45803416687298</v>
      </c>
      <c r="F14" s="30"/>
      <c r="G14" s="31" t="e">
        <f t="shared" si="1"/>
        <v>#DIV/0!</v>
      </c>
      <c r="H14" s="29">
        <f t="shared" si="2"/>
        <v>15.877026069443925</v>
      </c>
      <c r="I14" s="10"/>
    </row>
    <row r="15" spans="1:9" s="5" customFormat="1" ht="15.75">
      <c r="A15" s="12" t="s">
        <v>6</v>
      </c>
      <c r="B15" s="18">
        <v>62460</v>
      </c>
      <c r="C15" s="19">
        <v>21564.99</v>
      </c>
      <c r="D15" s="19">
        <v>20042.702</v>
      </c>
      <c r="E15" s="29">
        <f t="shared" si="0"/>
        <v>92.9409287924548</v>
      </c>
      <c r="F15" s="30"/>
      <c r="G15" s="31" t="e">
        <f t="shared" si="1"/>
        <v>#DIV/0!</v>
      </c>
      <c r="H15" s="29">
        <f t="shared" si="2"/>
        <v>32.08886007044509</v>
      </c>
      <c r="I15" s="10"/>
    </row>
    <row r="16" spans="1:9" s="5" customFormat="1" ht="17.25" customHeight="1">
      <c r="A16" s="12" t="s">
        <v>5</v>
      </c>
      <c r="B16" s="18">
        <v>186</v>
      </c>
      <c r="C16" s="19">
        <v>43.18</v>
      </c>
      <c r="D16" s="19">
        <v>79.536</v>
      </c>
      <c r="E16" s="29">
        <f t="shared" si="0"/>
        <v>184.19638721630383</v>
      </c>
      <c r="F16" s="30"/>
      <c r="G16" s="31" t="e">
        <f t="shared" si="1"/>
        <v>#DIV/0!</v>
      </c>
      <c r="H16" s="29">
        <f t="shared" si="2"/>
        <v>42.76129032258065</v>
      </c>
      <c r="I16" s="10"/>
    </row>
    <row r="17" spans="1:9" s="5" customFormat="1" ht="45">
      <c r="A17" s="12" t="s">
        <v>36</v>
      </c>
      <c r="B17" s="18">
        <v>330</v>
      </c>
      <c r="C17" s="20">
        <v>119.08</v>
      </c>
      <c r="D17" s="20">
        <v>138.968</v>
      </c>
      <c r="E17" s="29">
        <f t="shared" si="0"/>
        <v>116.70137722539468</v>
      </c>
      <c r="F17" s="32"/>
      <c r="G17" s="31" t="e">
        <f t="shared" si="1"/>
        <v>#DIV/0!</v>
      </c>
      <c r="H17" s="29">
        <f t="shared" si="2"/>
        <v>42.11151515151515</v>
      </c>
      <c r="I17" s="10"/>
    </row>
    <row r="18" spans="1:9" s="5" customFormat="1" ht="15.75">
      <c r="A18" s="13" t="s">
        <v>40</v>
      </c>
      <c r="B18" s="19">
        <v>5153</v>
      </c>
      <c r="C18" s="19">
        <v>2233.11</v>
      </c>
      <c r="D18" s="19">
        <v>2054.58</v>
      </c>
      <c r="E18" s="29">
        <f t="shared" si="0"/>
        <v>92.00531993497857</v>
      </c>
      <c r="F18" s="30"/>
      <c r="G18" s="31" t="e">
        <f t="shared" si="1"/>
        <v>#DIV/0!</v>
      </c>
      <c r="H18" s="29">
        <f t="shared" si="2"/>
        <v>39.871531146904715</v>
      </c>
      <c r="I18" s="10"/>
    </row>
    <row r="19" spans="1:9" s="5" customFormat="1" ht="16.5" customHeight="1">
      <c r="A19" s="12" t="s">
        <v>41</v>
      </c>
      <c r="B19" s="19"/>
      <c r="C19" s="19">
        <v>8.23</v>
      </c>
      <c r="D19" s="19">
        <v>-0.55</v>
      </c>
      <c r="E19" s="29">
        <f t="shared" si="0"/>
        <v>-6.682867557715674</v>
      </c>
      <c r="F19" s="30">
        <v>0</v>
      </c>
      <c r="G19" s="31" t="e">
        <f t="shared" si="1"/>
        <v>#DIV/0!</v>
      </c>
      <c r="H19" s="29" t="s">
        <v>28</v>
      </c>
      <c r="I19" s="10"/>
    </row>
    <row r="20" spans="1:9" s="4" customFormat="1" ht="18.75" customHeight="1">
      <c r="A20" s="38" t="s">
        <v>9</v>
      </c>
      <c r="B20" s="35">
        <f>SUM(B22:B39)</f>
        <v>52910.38</v>
      </c>
      <c r="C20" s="35">
        <f>SUM(C22:C39)</f>
        <v>27482.18</v>
      </c>
      <c r="D20" s="35">
        <f>SUM(D22:D39)</f>
        <v>21415.445</v>
      </c>
      <c r="E20" s="36">
        <f t="shared" si="0"/>
        <v>77.92484075135233</v>
      </c>
      <c r="F20" s="35">
        <f>SUM(F22:F39)</f>
        <v>0</v>
      </c>
      <c r="G20" s="37" t="e">
        <f t="shared" si="1"/>
        <v>#DIV/0!</v>
      </c>
      <c r="H20" s="36">
        <f t="shared" si="2"/>
        <v>40.47494083391577</v>
      </c>
      <c r="I20" s="9"/>
    </row>
    <row r="21" spans="1:9" s="4" customFormat="1" ht="18.75" customHeight="1" hidden="1">
      <c r="A21" s="14" t="s">
        <v>27</v>
      </c>
      <c r="B21" s="21">
        <f>B20</f>
        <v>52910.38</v>
      </c>
      <c r="C21" s="21">
        <f>C20-C39</f>
        <v>29562.72</v>
      </c>
      <c r="D21" s="21">
        <f>D20-D39</f>
        <v>21161.26</v>
      </c>
      <c r="E21" s="22">
        <f t="shared" si="0"/>
        <v>71.5808964804321</v>
      </c>
      <c r="F21" s="23"/>
      <c r="G21" s="24"/>
      <c r="H21" s="22">
        <f t="shared" si="2"/>
        <v>39.994534153789864</v>
      </c>
      <c r="I21" s="9"/>
    </row>
    <row r="22" spans="1:9" s="4" customFormat="1" ht="15.75">
      <c r="A22" s="12" t="s">
        <v>45</v>
      </c>
      <c r="B22" s="19">
        <v>12</v>
      </c>
      <c r="C22" s="19"/>
      <c r="D22" s="19">
        <v>0</v>
      </c>
      <c r="E22" s="29" t="s">
        <v>28</v>
      </c>
      <c r="F22" s="30">
        <v>0</v>
      </c>
      <c r="G22" s="33" t="e">
        <f aca="true" t="shared" si="3" ref="G22:G35">D22/F22*100</f>
        <v>#DIV/0!</v>
      </c>
      <c r="H22" s="29">
        <f t="shared" si="2"/>
        <v>0</v>
      </c>
      <c r="I22" s="10"/>
    </row>
    <row r="23" spans="1:9" s="4" customFormat="1" ht="30">
      <c r="A23" s="12" t="s">
        <v>29</v>
      </c>
      <c r="B23" s="19">
        <v>972.9</v>
      </c>
      <c r="C23" s="19">
        <v>727.89</v>
      </c>
      <c r="D23" s="19">
        <v>1009.526</v>
      </c>
      <c r="E23" s="29">
        <f t="shared" si="0"/>
        <v>138.69211007157674</v>
      </c>
      <c r="F23" s="30">
        <v>0</v>
      </c>
      <c r="G23" s="31" t="e">
        <f t="shared" si="3"/>
        <v>#DIV/0!</v>
      </c>
      <c r="H23" s="29">
        <f aca="true" t="shared" si="4" ref="H23:H29">D23/B23*100</f>
        <v>103.76462123548156</v>
      </c>
      <c r="I23" s="9"/>
    </row>
    <row r="24" spans="1:9" s="5" customFormat="1" ht="15.75">
      <c r="A24" s="13" t="s">
        <v>38</v>
      </c>
      <c r="B24" s="19">
        <v>27045.19</v>
      </c>
      <c r="C24" s="19">
        <v>9927.92</v>
      </c>
      <c r="D24" s="19">
        <v>9515.373</v>
      </c>
      <c r="E24" s="29">
        <f t="shared" si="0"/>
        <v>95.84457771617821</v>
      </c>
      <c r="F24" s="30"/>
      <c r="G24" s="31" t="e">
        <f t="shared" si="3"/>
        <v>#DIV/0!</v>
      </c>
      <c r="H24" s="29">
        <f t="shared" si="4"/>
        <v>35.18323590997142</v>
      </c>
      <c r="I24" s="10"/>
    </row>
    <row r="25" spans="1:9" s="5" customFormat="1" ht="15.75">
      <c r="A25" s="12" t="s">
        <v>10</v>
      </c>
      <c r="B25" s="18">
        <v>6431</v>
      </c>
      <c r="C25" s="19">
        <v>3369.5</v>
      </c>
      <c r="D25" s="19">
        <v>2170.088</v>
      </c>
      <c r="E25" s="29">
        <f t="shared" si="0"/>
        <v>64.4038581391898</v>
      </c>
      <c r="F25" s="30"/>
      <c r="G25" s="31" t="e">
        <f t="shared" si="3"/>
        <v>#DIV/0!</v>
      </c>
      <c r="H25" s="29">
        <f t="shared" si="4"/>
        <v>33.74417664437879</v>
      </c>
      <c r="I25" s="10"/>
    </row>
    <row r="26" spans="1:9" s="5" customFormat="1" ht="30">
      <c r="A26" s="15" t="s">
        <v>39</v>
      </c>
      <c r="B26" s="20">
        <v>3029.29</v>
      </c>
      <c r="C26" s="19">
        <v>1565.78</v>
      </c>
      <c r="D26" s="19">
        <v>1478.489</v>
      </c>
      <c r="E26" s="29">
        <f t="shared" si="0"/>
        <v>94.4250788744268</v>
      </c>
      <c r="F26" s="30"/>
      <c r="G26" s="31" t="e">
        <f t="shared" si="3"/>
        <v>#DIV/0!</v>
      </c>
      <c r="H26" s="29">
        <f t="shared" si="4"/>
        <v>48.806452997236974</v>
      </c>
      <c r="I26" s="10"/>
    </row>
    <row r="27" spans="1:9" s="5" customFormat="1" ht="30" hidden="1">
      <c r="A27" s="15" t="s">
        <v>18</v>
      </c>
      <c r="B27" s="20"/>
      <c r="C27" s="25"/>
      <c r="D27" s="25"/>
      <c r="E27" s="29" t="e">
        <f t="shared" si="0"/>
        <v>#DIV/0!</v>
      </c>
      <c r="F27" s="30"/>
      <c r="G27" s="31" t="e">
        <f t="shared" si="3"/>
        <v>#DIV/0!</v>
      </c>
      <c r="H27" s="29" t="e">
        <f t="shared" si="4"/>
        <v>#DIV/0!</v>
      </c>
      <c r="I27" s="10"/>
    </row>
    <row r="28" spans="1:9" s="5" customFormat="1" ht="30" hidden="1">
      <c r="A28" s="15" t="s">
        <v>11</v>
      </c>
      <c r="B28" s="20"/>
      <c r="C28" s="25"/>
      <c r="D28" s="25"/>
      <c r="E28" s="29" t="e">
        <f t="shared" si="0"/>
        <v>#DIV/0!</v>
      </c>
      <c r="F28" s="30"/>
      <c r="G28" s="31" t="e">
        <f t="shared" si="3"/>
        <v>#DIV/0!</v>
      </c>
      <c r="H28" s="29" t="e">
        <f t="shared" si="4"/>
        <v>#DIV/0!</v>
      </c>
      <c r="I28" s="10"/>
    </row>
    <row r="29" spans="1:9" s="5" customFormat="1" ht="30">
      <c r="A29" s="15" t="s">
        <v>12</v>
      </c>
      <c r="B29" s="20">
        <v>4767</v>
      </c>
      <c r="C29" s="25">
        <v>1848.74</v>
      </c>
      <c r="D29" s="25">
        <v>1844.313</v>
      </c>
      <c r="E29" s="29">
        <f t="shared" si="0"/>
        <v>99.76053961076194</v>
      </c>
      <c r="F29" s="30"/>
      <c r="G29" s="31" t="e">
        <f t="shared" si="3"/>
        <v>#DIV/0!</v>
      </c>
      <c r="H29" s="29">
        <f t="shared" si="4"/>
        <v>38.68917558212713</v>
      </c>
      <c r="I29" s="10"/>
    </row>
    <row r="30" spans="1:9" s="5" customFormat="1" ht="15.75">
      <c r="A30" s="15" t="s">
        <v>37</v>
      </c>
      <c r="B30" s="20"/>
      <c r="C30" s="25"/>
      <c r="D30" s="25">
        <v>3.352</v>
      </c>
      <c r="E30" s="29" t="s">
        <v>28</v>
      </c>
      <c r="F30" s="30"/>
      <c r="G30" s="31" t="e">
        <f t="shared" si="3"/>
        <v>#DIV/0!</v>
      </c>
      <c r="H30" s="29" t="s">
        <v>28</v>
      </c>
      <c r="I30" s="10"/>
    </row>
    <row r="31" spans="1:9" s="5" customFormat="1" ht="15.75" hidden="1">
      <c r="A31" s="12" t="s">
        <v>19</v>
      </c>
      <c r="B31" s="18"/>
      <c r="C31" s="25"/>
      <c r="D31" s="25"/>
      <c r="E31" s="29" t="e">
        <f t="shared" si="0"/>
        <v>#DIV/0!</v>
      </c>
      <c r="F31" s="30"/>
      <c r="G31" s="31" t="e">
        <f t="shared" si="3"/>
        <v>#DIV/0!</v>
      </c>
      <c r="H31" s="29" t="e">
        <f>D31/B31*100</f>
        <v>#DIV/0!</v>
      </c>
      <c r="I31" s="10"/>
    </row>
    <row r="32" spans="1:9" s="5" customFormat="1" ht="30">
      <c r="A32" s="12" t="s">
        <v>42</v>
      </c>
      <c r="B32" s="19">
        <v>44</v>
      </c>
      <c r="C32" s="25">
        <v>2804.72</v>
      </c>
      <c r="D32" s="25">
        <v>502.182</v>
      </c>
      <c r="E32" s="29">
        <f t="shared" si="0"/>
        <v>17.904888901565933</v>
      </c>
      <c r="F32" s="30"/>
      <c r="G32" s="31" t="e">
        <f t="shared" si="3"/>
        <v>#DIV/0!</v>
      </c>
      <c r="H32" s="29">
        <f>D32/B32*100</f>
        <v>1141.3227272727272</v>
      </c>
      <c r="I32" s="10"/>
    </row>
    <row r="33" spans="1:9" s="5" customFormat="1" ht="15.75">
      <c r="A33" s="16" t="s">
        <v>46</v>
      </c>
      <c r="B33" s="19">
        <v>10</v>
      </c>
      <c r="C33" s="25">
        <v>44.61</v>
      </c>
      <c r="D33" s="25">
        <v>45.658</v>
      </c>
      <c r="E33" s="29">
        <f t="shared" si="0"/>
        <v>102.34924904729881</v>
      </c>
      <c r="F33" s="30"/>
      <c r="G33" s="31" t="e">
        <f t="shared" si="3"/>
        <v>#DIV/0!</v>
      </c>
      <c r="H33" s="29">
        <f>D33/B33*100</f>
        <v>456.58000000000004</v>
      </c>
      <c r="I33" s="10"/>
    </row>
    <row r="34" spans="1:9" s="5" customFormat="1" ht="15.75">
      <c r="A34" s="16" t="s">
        <v>23</v>
      </c>
      <c r="B34" s="19">
        <v>614</v>
      </c>
      <c r="C34" s="25">
        <v>5995.66</v>
      </c>
      <c r="D34" s="25">
        <v>1453.96</v>
      </c>
      <c r="E34" s="29">
        <f t="shared" si="0"/>
        <v>24.250207650200313</v>
      </c>
      <c r="F34" s="30"/>
      <c r="G34" s="31" t="e">
        <f t="shared" si="3"/>
        <v>#DIV/0!</v>
      </c>
      <c r="H34" s="29">
        <f>D34/B34*100</f>
        <v>236.80130293159613</v>
      </c>
      <c r="I34" s="10"/>
    </row>
    <row r="35" spans="1:9" s="5" customFormat="1" ht="15.75">
      <c r="A35" s="15" t="s">
        <v>43</v>
      </c>
      <c r="B35" s="20">
        <v>2023</v>
      </c>
      <c r="C35" s="25">
        <v>617.51</v>
      </c>
      <c r="D35" s="25">
        <v>233.16</v>
      </c>
      <c r="E35" s="29">
        <f t="shared" si="0"/>
        <v>37.7580929863484</v>
      </c>
      <c r="F35" s="30"/>
      <c r="G35" s="31" t="e">
        <f t="shared" si="3"/>
        <v>#DIV/0!</v>
      </c>
      <c r="H35" s="29">
        <f>D35/B35*100</f>
        <v>11.525457241720218</v>
      </c>
      <c r="I35" s="10"/>
    </row>
    <row r="36" spans="1:9" s="5" customFormat="1" ht="15.75" hidden="1">
      <c r="A36" s="15" t="s">
        <v>13</v>
      </c>
      <c r="B36" s="20"/>
      <c r="C36" s="20">
        <v>1.64</v>
      </c>
      <c r="D36" s="20"/>
      <c r="E36" s="29"/>
      <c r="F36" s="30"/>
      <c r="G36" s="31"/>
      <c r="H36" s="29"/>
      <c r="I36" s="10"/>
    </row>
    <row r="37" spans="1:9" s="5" customFormat="1" ht="16.5" customHeight="1">
      <c r="A37" s="15" t="s">
        <v>34</v>
      </c>
      <c r="B37" s="20">
        <v>7962</v>
      </c>
      <c r="C37" s="20">
        <v>2658.75</v>
      </c>
      <c r="D37" s="20">
        <v>2905.159</v>
      </c>
      <c r="E37" s="29">
        <f aca="true" t="shared" si="5" ref="E37:E42">D37/C37*100</f>
        <v>109.26785143394453</v>
      </c>
      <c r="F37" s="30"/>
      <c r="G37" s="31" t="e">
        <f aca="true" t="shared" si="6" ref="G37:G42">D37/F37*100</f>
        <v>#DIV/0!</v>
      </c>
      <c r="H37" s="29">
        <f>D37/B37*100</f>
        <v>36.48780457171565</v>
      </c>
      <c r="I37" s="10"/>
    </row>
    <row r="38" spans="1:9" s="5" customFormat="1" ht="15.75" hidden="1">
      <c r="A38" s="12" t="s">
        <v>14</v>
      </c>
      <c r="B38" s="18"/>
      <c r="C38" s="20"/>
      <c r="D38" s="20"/>
      <c r="E38" s="29" t="e">
        <f t="shared" si="5"/>
        <v>#DIV/0!</v>
      </c>
      <c r="F38" s="30"/>
      <c r="G38" s="31" t="e">
        <f t="shared" si="6"/>
        <v>#DIV/0!</v>
      </c>
      <c r="H38" s="29"/>
      <c r="I38" s="10"/>
    </row>
    <row r="39" spans="1:9" s="5" customFormat="1" ht="15.75">
      <c r="A39" s="17" t="s">
        <v>30</v>
      </c>
      <c r="B39" s="26"/>
      <c r="C39" s="20">
        <v>-2080.54</v>
      </c>
      <c r="D39" s="20">
        <v>254.185</v>
      </c>
      <c r="E39" s="29">
        <f t="shared" si="5"/>
        <v>-12.217260903419305</v>
      </c>
      <c r="F39" s="30"/>
      <c r="G39" s="31" t="e">
        <f t="shared" si="6"/>
        <v>#DIV/0!</v>
      </c>
      <c r="H39" s="29" t="s">
        <v>28</v>
      </c>
      <c r="I39" s="10"/>
    </row>
    <row r="40" spans="1:9" s="4" customFormat="1" ht="22.5" customHeight="1">
      <c r="A40" s="34" t="s">
        <v>15</v>
      </c>
      <c r="B40" s="35">
        <f>B4+B20</f>
        <v>653907.38</v>
      </c>
      <c r="C40" s="35">
        <f>C4+C20</f>
        <v>228067.45999999993</v>
      </c>
      <c r="D40" s="35">
        <f>D4+D20</f>
        <v>273353.138</v>
      </c>
      <c r="E40" s="36">
        <f t="shared" si="5"/>
        <v>119.85626445789333</v>
      </c>
      <c r="F40" s="35">
        <f>F4+F20</f>
        <v>0</v>
      </c>
      <c r="G40" s="37" t="e">
        <f t="shared" si="6"/>
        <v>#DIV/0!</v>
      </c>
      <c r="H40" s="36">
        <f aca="true" t="shared" si="7" ref="H40:H45">D40/B40*100</f>
        <v>41.8030360813484</v>
      </c>
      <c r="I40" s="9"/>
    </row>
    <row r="41" spans="1:9" s="5" customFormat="1" ht="15.75" hidden="1">
      <c r="A41" s="15" t="s">
        <v>22</v>
      </c>
      <c r="B41" s="20">
        <v>0</v>
      </c>
      <c r="C41" s="19">
        <v>0</v>
      </c>
      <c r="D41" s="27">
        <v>0</v>
      </c>
      <c r="E41" s="29" t="e">
        <f t="shared" si="5"/>
        <v>#DIV/0!</v>
      </c>
      <c r="F41" s="30">
        <v>0</v>
      </c>
      <c r="G41" s="31" t="e">
        <f t="shared" si="6"/>
        <v>#DIV/0!</v>
      </c>
      <c r="H41" s="29" t="e">
        <f t="shared" si="7"/>
        <v>#DIV/0!</v>
      </c>
      <c r="I41" s="10"/>
    </row>
    <row r="42" spans="1:9" s="5" customFormat="1" ht="15.75">
      <c r="A42" s="15" t="s">
        <v>17</v>
      </c>
      <c r="B42" s="20">
        <v>325</v>
      </c>
      <c r="C42" s="19">
        <v>185.78</v>
      </c>
      <c r="D42" s="19">
        <v>4</v>
      </c>
      <c r="E42" s="29">
        <f t="shared" si="5"/>
        <v>2.153084293250081</v>
      </c>
      <c r="F42" s="30">
        <v>0</v>
      </c>
      <c r="G42" s="31" t="e">
        <f t="shared" si="6"/>
        <v>#DIV/0!</v>
      </c>
      <c r="H42" s="29">
        <f t="shared" si="7"/>
        <v>1.2307692307692308</v>
      </c>
      <c r="I42" s="10"/>
    </row>
    <row r="43" spans="1:9" s="5" customFormat="1" ht="15.75">
      <c r="A43" s="34" t="s">
        <v>16</v>
      </c>
      <c r="B43" s="35">
        <f>B40+B41+B42</f>
        <v>654232.38</v>
      </c>
      <c r="C43" s="35">
        <f>C40+C41+C42</f>
        <v>228253.23999999993</v>
      </c>
      <c r="D43" s="35">
        <f>D40+D41+D42</f>
        <v>273357.138</v>
      </c>
      <c r="E43" s="36">
        <f>D43/C43*100</f>
        <v>119.76046342211836</v>
      </c>
      <c r="F43" s="35">
        <f>F38+F39+F40</f>
        <v>0</v>
      </c>
      <c r="G43" s="37" t="e">
        <f>D43/F43*100</f>
        <v>#DIV/0!</v>
      </c>
      <c r="H43" s="36">
        <f t="shared" si="7"/>
        <v>41.782881183594114</v>
      </c>
      <c r="I43" s="10"/>
    </row>
    <row r="44" spans="1:9" s="5" customFormat="1" ht="15.75">
      <c r="A44" s="12" t="s">
        <v>51</v>
      </c>
      <c r="B44" s="19">
        <v>508487</v>
      </c>
      <c r="C44" s="19">
        <v>217708</v>
      </c>
      <c r="D44" s="19">
        <v>144543</v>
      </c>
      <c r="E44" s="29">
        <f>D44/C44*100</f>
        <v>66.39305859224281</v>
      </c>
      <c r="F44" s="30">
        <v>0</v>
      </c>
      <c r="G44" s="31" t="e">
        <f>D44/F44*100</f>
        <v>#DIV/0!</v>
      </c>
      <c r="H44" s="29">
        <f t="shared" si="7"/>
        <v>28.426095455734362</v>
      </c>
      <c r="I44" s="10"/>
    </row>
    <row r="45" spans="1:9" s="4" customFormat="1" ht="22.5" customHeight="1">
      <c r="A45" s="39" t="s">
        <v>50</v>
      </c>
      <c r="B45" s="35">
        <f>B43+B44</f>
        <v>1162719.38</v>
      </c>
      <c r="C45" s="35">
        <f>C43+C44</f>
        <v>445961.23999999993</v>
      </c>
      <c r="D45" s="35">
        <f>D43+D44</f>
        <v>417900.138</v>
      </c>
      <c r="E45" s="29">
        <f>D45/C45*100</f>
        <v>93.70772625890089</v>
      </c>
      <c r="F45" s="30">
        <v>0</v>
      </c>
      <c r="G45" s="31" t="e">
        <f>D45/F45*100</f>
        <v>#DIV/0!</v>
      </c>
      <c r="H45" s="29">
        <f t="shared" si="7"/>
        <v>35.94161628233977</v>
      </c>
      <c r="I45" s="9"/>
    </row>
  </sheetData>
  <sheetProtection/>
  <mergeCells count="1">
    <mergeCell ref="A1:H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Осипцов Александр Станиславович</cp:lastModifiedBy>
  <cp:lastPrinted>2013-07-10T09:39:30Z</cp:lastPrinted>
  <dcterms:created xsi:type="dcterms:W3CDTF">2005-02-16T06:07:42Z</dcterms:created>
  <dcterms:modified xsi:type="dcterms:W3CDTF">2013-07-11T07:45:50Z</dcterms:modified>
  <cp:category/>
  <cp:version/>
  <cp:contentType/>
  <cp:contentStatus/>
</cp:coreProperties>
</file>