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июнь 2013" sheetId="1" r:id="rId1"/>
  </sheets>
  <definedNames>
    <definedName name="Z_0685EC7E_7A25_4CAF_AA55_3907CF6953A6_.wvu.Cols" localSheetId="0" hidden="1">'Доходы июнь 2013'!#REF!</definedName>
    <definedName name="Z_0685EC7E_7A25_4CAF_AA55_3907CF6953A6_.wvu.PrintArea" localSheetId="0" hidden="1">'Доходы июнь 2013'!$A$1:$F$45</definedName>
    <definedName name="Z_0685EC7E_7A25_4CAF_AA55_3907CF6953A6_.wvu.PrintTitles" localSheetId="0" hidden="1">'Доходы июнь 2013'!$3:$3</definedName>
    <definedName name="Z_0685EC7E_7A25_4CAF_AA55_3907CF6953A6_.wvu.Rows" localSheetId="0" hidden="1">'Доходы июнь 2013'!#REF!,'Доходы июнь 2013'!$8:$8,'Доходы июнь 2013'!$22:$23,'Доходы июнь 2013'!$27:$28,'Доходы июнь 2013'!$31:$31,'Доходы июнь 2013'!$36:$36,'Доходы июнь 2013'!#REF!,'Доходы июнь 2013'!$41:$41</definedName>
    <definedName name="_xlnm.Print_Titles" localSheetId="0">'Доходы июнь 2013'!$3:$3</definedName>
    <definedName name="_xlnm.Print_Area" localSheetId="0">'Доходы июнь 2013'!$A$1:$F$45</definedName>
  </definedNames>
  <calcPr fullCalcOnLoad="1"/>
</workbook>
</file>

<file path=xl/sharedStrings.xml><?xml version="1.0" encoding="utf-8"?>
<sst xmlns="http://schemas.openxmlformats.org/spreadsheetml/2006/main" count="56" uniqueCount="51">
  <si>
    <t>Налоговые доходы</t>
  </si>
  <si>
    <t>Налог на прибыль</t>
  </si>
  <si>
    <t>Налог на доходы физических лиц</t>
  </si>
  <si>
    <t>Налог на игорный бизнес</t>
  </si>
  <si>
    <t>Акцизы</t>
  </si>
  <si>
    <t>Налог на добычу полезных ископаемых</t>
  </si>
  <si>
    <t>Земельный налог</t>
  </si>
  <si>
    <t>Единый сельскохозяйственный налог</t>
  </si>
  <si>
    <t>Транспортный налог</t>
  </si>
  <si>
    <t>Неналоговые доходы</t>
  </si>
  <si>
    <t>Доходы от сдачи в аренду имущества</t>
  </si>
  <si>
    <t>Средства от распоряжения конфискованным имуществом</t>
  </si>
  <si>
    <t>Плата за негативное воздействие на окружающую среду</t>
  </si>
  <si>
    <t>Административные платежи и сборы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</si>
  <si>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</si>
  <si>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</si>
  <si>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</si>
  <si>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</si>
  <si>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>Доходы от эксплуатации и использования имущества</t>
  </si>
  <si>
    <t>Доходы от использования лесного фонда</t>
  </si>
  <si>
    <t>Налог на имущество физических лиц</t>
  </si>
  <si>
    <t>Налог на имущество организаций</t>
  </si>
  <si>
    <t>Акции и иные формы участия в капитале</t>
  </si>
  <si>
    <t>Доходы от продажи земельных участков</t>
  </si>
  <si>
    <t>Отношение план 2012 г. к факту 2011 г.</t>
  </si>
  <si>
    <t>Неналог. дох. без невыясненных</t>
  </si>
  <si>
    <t>х</t>
  </si>
  <si>
    <t>Проценты, полученные от предоставления кредитов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</si>
  <si>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</si>
  <si>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</si>
  <si>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</si>
  <si>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</si>
  <si>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Сборы за пользование объектами животного мира и водных биологических ресурсов</t>
  </si>
  <si>
    <t>Платежи при пользовании недрами</t>
  </si>
  <si>
    <t>Арендная плата за земли</t>
  </si>
  <si>
    <t>Доходы от перечисления части  прибыли муниципальных предприятий</t>
  </si>
  <si>
    <t>Государственная пошлина</t>
  </si>
  <si>
    <t xml:space="preserve">Задолженность по отмененным налогам </t>
  </si>
  <si>
    <t xml:space="preserve">Доходы от оказания платных услуг (работ) и компенсации затрат </t>
  </si>
  <si>
    <t>Доходы от реализации имущества</t>
  </si>
  <si>
    <t>Налог, взимаемый в связи с применением упрощенной системы налогообложения</t>
  </si>
  <si>
    <t>Дивиденды по акциям</t>
  </si>
  <si>
    <t xml:space="preserve">Доходы от использования имущества 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</si>
  <si>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</si>
  <si>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</si>
  <si>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</si>
  <si>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</si>
  <si>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Факт январь-июнь 2012 г.,       тыс. руб.</t>
  </si>
  <si>
    <t>Факт январь-июнь 2013 г.,             тыс. руб.</t>
  </si>
  <si>
    <t>Темп роста январь-июнь 2013 г. / январь-июнь 2012 г., %</t>
  </si>
  <si>
    <t xml:space="preserve">Исполнение доходной части консолидированного бюджета края по Приморско-Ахтарскому району  за январь-июнь  2013 года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</si>
</sst>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/>
    </xf>
    <xf numFmtId="164" fontId="8" fillId="7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2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28" fillId="0" borderId="10" xfId="0" applyNumberFormat="1" applyFont="1" applyBorder="1" applyAlignment="1">
      <alignment horizontal="right" vertical="top"/>
    </xf>
    <xf numFmtId="165" fontId="28" fillId="24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165" fontId="8" fillId="0" borderId="10" xfId="0" applyNumberFormat="1" applyFont="1" applyBorder="1" applyAlignment="1">
      <alignment horizontal="right" vertical="top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25" borderId="10" xfId="0" applyFont="1" applyFill="1" applyBorder="1" applyAlignment="1">
      <alignment horizontal="left" vertical="top" wrapText="1"/>
    </xf>
    <xf numFmtId="3" fontId="7" fillId="25" borderId="10" xfId="0" applyNumberFormat="1" applyFont="1" applyFill="1" applyBorder="1" applyAlignment="1">
      <alignment horizontal="right" vertical="top"/>
    </xf>
    <xf numFmtId="165" fontId="7" fillId="25" borderId="10" xfId="0" applyNumberFormat="1" applyFont="1" applyFill="1" applyBorder="1" applyAlignment="1">
      <alignment horizontal="right" vertical="top" wrapText="1"/>
    </xf>
    <xf numFmtId="0" fontId="7" fillId="25" borderId="10" xfId="0" applyNumberFormat="1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/>
    </xf>
    <xf numFmtId="165" fontId="7" fillId="25" borderId="10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1:G45"/>
  <sheetViews>
    <sheetView tabSelected="1" zoomScale="75" zoomScaleNormal="75" workbookViewId="0" topLeftCell="A1">
      <selection activeCell="L3" sqref="L3"/>
    </sheetView>
  </sheetViews>
  <sheetFormatPr defaultColWidth="9.00390625" defaultRowHeight="12.75"/>
  <cols>
    <col min="1" max="1" width="47.75390625" style="0" customWidth="1"/>
    <col min="2" max="2" width="13.25390625" style="0" customWidth="1"/>
    <col min="3" max="3" width="16.375" style="0" hidden="1" customWidth="1"/>
    <col min="4" max="4" width="13.375" style="0" customWidth="1"/>
    <col min="5" max="5" width="14.00390625" style="0" customWidth="1"/>
    <col min="6" max="6" width="14.125" style="0" customWidth="1"/>
    <col min="7" max="7" width="11.875" style="0" hidden="1" customWidth="1"/>
  </cols>
  <sheetData>
    <row r="1" spans="1:6" s="1" customFormat="1" ht="29.25" customHeight="1">
      <c r="A1" s="34" t="s">
        <v>50</v>
      </c>
      <c r="B1" s="34"/>
      <c r="C1" s="34"/>
      <c r="D1" s="34"/>
      <c r="E1" s="34"/>
      <c r="F1" s="34"/>
    </row>
    <row r="2" spans="1:7" s="1" customFormat="1" ht="15" customHeight="1">
      <c r="A2" s="2"/>
      <c r="B2" s="2"/>
      <c r="C2" s="2"/>
      <c r="D2" s="2"/>
      <c r="E2" s="2"/>
      <c r="F2" s="2"/>
      <c r="G2" s="3"/>
    </row>
    <row r="3" spans="1:7" s="1" customFormat="1" ht="86.25" customHeight="1">
      <c r="A3" s="11" t="s">
        <v>43</v>
      </c>
      <c r="B3" s="7" t="s">
        <v>29</v>
      </c>
      <c r="C3" s="6" t="s">
        <v>47</v>
      </c>
      <c r="D3" s="6" t="s">
        <v>48</v>
      </c>
      <c r="E3" s="26" t="s">
        <v>49</v>
      </c>
      <c r="F3" s="26" t="s">
        <v>44</v>
      </c>
      <c r="G3" s="8" t="s">
        <v>24</v>
      </c>
    </row>
    <row r="4" spans="1:7" s="4" customFormat="1" ht="15.75">
      <c r="A4" s="28" t="s">
        <v>0</v>
      </c>
      <c r="B4" s="29">
        <f>SUM(B5:B19)</f>
        <v>600997</v>
      </c>
      <c r="C4" s="29">
        <f>SUM(C5:C19)</f>
        <v>239355.87000000008</v>
      </c>
      <c r="D4" s="29">
        <f>SUM(D5:D19)</f>
        <v>296684.31700000004</v>
      </c>
      <c r="E4" s="30">
        <f aca="true" t="shared" si="0" ref="E4:E35">D4/C4*100</f>
        <v>123.95113476849342</v>
      </c>
      <c r="F4" s="30">
        <f>D4/B4*100</f>
        <v>49.365357397790675</v>
      </c>
      <c r="G4" s="9"/>
    </row>
    <row r="5" spans="1:7" s="5" customFormat="1" ht="15.75">
      <c r="A5" s="12" t="s">
        <v>1</v>
      </c>
      <c r="B5" s="18">
        <v>7198</v>
      </c>
      <c r="C5" s="19">
        <v>4227.71</v>
      </c>
      <c r="D5" s="19">
        <v>4221.751</v>
      </c>
      <c r="E5" s="27">
        <f t="shared" si="0"/>
        <v>99.859048988696</v>
      </c>
      <c r="F5" s="27">
        <f>D5/B5*100</f>
        <v>58.651722700750206</v>
      </c>
      <c r="G5" s="10"/>
    </row>
    <row r="6" spans="1:7" s="5" customFormat="1" ht="15.75">
      <c r="A6" s="12" t="s">
        <v>2</v>
      </c>
      <c r="B6" s="18">
        <v>401225</v>
      </c>
      <c r="C6" s="19">
        <v>148837.34</v>
      </c>
      <c r="D6" s="19">
        <v>205246.482</v>
      </c>
      <c r="E6" s="27">
        <f t="shared" si="0"/>
        <v>137.89985900043632</v>
      </c>
      <c r="F6" s="27">
        <f>D6/B6*100</f>
        <v>51.15495843977818</v>
      </c>
      <c r="G6" s="10"/>
    </row>
    <row r="7" spans="1:7" s="5" customFormat="1" ht="15.75">
      <c r="A7" s="12" t="s">
        <v>4</v>
      </c>
      <c r="B7" s="18">
        <v>280</v>
      </c>
      <c r="C7" s="19">
        <v>68.64</v>
      </c>
      <c r="D7" s="19">
        <v>76.315</v>
      </c>
      <c r="E7" s="27">
        <f t="shared" si="0"/>
        <v>111.1815268065268</v>
      </c>
      <c r="F7" s="27">
        <f>D7/B7*100</f>
        <v>27.25535714285714</v>
      </c>
      <c r="G7" s="10"/>
    </row>
    <row r="8" spans="1:7" s="5" customFormat="1" ht="15.75">
      <c r="A8" s="12" t="s">
        <v>3</v>
      </c>
      <c r="B8" s="18"/>
      <c r="C8" s="19">
        <v>63</v>
      </c>
      <c r="D8" s="19">
        <v>84</v>
      </c>
      <c r="E8" s="27">
        <f t="shared" si="0"/>
        <v>133.33333333333331</v>
      </c>
      <c r="F8" s="27" t="s">
        <v>26</v>
      </c>
      <c r="G8" s="10"/>
    </row>
    <row r="9" spans="1:7" s="5" customFormat="1" ht="30">
      <c r="A9" s="12" t="s">
        <v>40</v>
      </c>
      <c r="B9" s="18">
        <v>27474</v>
      </c>
      <c r="C9" s="19">
        <v>13557.45</v>
      </c>
      <c r="D9" s="19">
        <v>21727.345</v>
      </c>
      <c r="E9" s="27">
        <f t="shared" si="0"/>
        <v>160.2612954501031</v>
      </c>
      <c r="F9" s="27">
        <f aca="true" t="shared" si="1" ref="F9:F22">D9/B9*100</f>
        <v>79.08329693528428</v>
      </c>
      <c r="G9" s="10"/>
    </row>
    <row r="10" spans="1:7" s="5" customFormat="1" ht="15.75">
      <c r="A10" s="12" t="s">
        <v>31</v>
      </c>
      <c r="B10" s="18">
        <v>26293</v>
      </c>
      <c r="C10" s="19">
        <v>11368.97</v>
      </c>
      <c r="D10" s="19">
        <v>10319.991</v>
      </c>
      <c r="E10" s="27">
        <f t="shared" si="0"/>
        <v>90.77331543666665</v>
      </c>
      <c r="F10" s="27">
        <f t="shared" si="1"/>
        <v>39.249956262123</v>
      </c>
      <c r="G10" s="10"/>
    </row>
    <row r="11" spans="1:7" s="5" customFormat="1" ht="15.75">
      <c r="A11" s="12" t="s">
        <v>7</v>
      </c>
      <c r="B11" s="18">
        <v>9875</v>
      </c>
      <c r="C11" s="19">
        <v>10629.67</v>
      </c>
      <c r="D11" s="19">
        <v>7426.491</v>
      </c>
      <c r="E11" s="27">
        <f t="shared" si="0"/>
        <v>69.86567786205968</v>
      </c>
      <c r="F11" s="27">
        <f t="shared" si="1"/>
        <v>75.20497215189873</v>
      </c>
      <c r="G11" s="10"/>
    </row>
    <row r="12" spans="1:7" s="5" customFormat="1" ht="15.75">
      <c r="A12" s="12" t="s">
        <v>20</v>
      </c>
      <c r="B12" s="18">
        <v>4960</v>
      </c>
      <c r="C12" s="19">
        <v>841.64</v>
      </c>
      <c r="D12" s="19">
        <v>1115.688</v>
      </c>
      <c r="E12" s="27">
        <f t="shared" si="0"/>
        <v>132.5611900575068</v>
      </c>
      <c r="F12" s="27">
        <f t="shared" si="1"/>
        <v>22.493709677419357</v>
      </c>
      <c r="G12" s="10"/>
    </row>
    <row r="13" spans="1:7" s="5" customFormat="1" ht="15.75">
      <c r="A13" s="12" t="s">
        <v>21</v>
      </c>
      <c r="B13" s="18">
        <v>28750</v>
      </c>
      <c r="C13" s="19">
        <v>13935.42</v>
      </c>
      <c r="D13" s="19">
        <v>16561.389</v>
      </c>
      <c r="E13" s="27">
        <f t="shared" si="0"/>
        <v>118.8438453954025</v>
      </c>
      <c r="F13" s="27">
        <f t="shared" si="1"/>
        <v>57.604831304347826</v>
      </c>
      <c r="G13" s="10"/>
    </row>
    <row r="14" spans="1:7" s="5" customFormat="1" ht="15.75">
      <c r="A14" s="13" t="s">
        <v>8</v>
      </c>
      <c r="B14" s="19">
        <v>26813</v>
      </c>
      <c r="C14" s="19">
        <v>7702.63</v>
      </c>
      <c r="D14" s="19">
        <v>4616.63</v>
      </c>
      <c r="E14" s="27">
        <f t="shared" si="0"/>
        <v>59.93576220070288</v>
      </c>
      <c r="F14" s="27">
        <f t="shared" si="1"/>
        <v>17.21787938686458</v>
      </c>
      <c r="G14" s="10"/>
    </row>
    <row r="15" spans="1:7" s="5" customFormat="1" ht="15.75">
      <c r="A15" s="12" t="s">
        <v>6</v>
      </c>
      <c r="B15" s="18">
        <v>62460</v>
      </c>
      <c r="C15" s="19">
        <v>25387.3</v>
      </c>
      <c r="D15" s="19">
        <v>22555.44</v>
      </c>
      <c r="E15" s="27">
        <f t="shared" si="0"/>
        <v>88.84536756567259</v>
      </c>
      <c r="F15" s="27">
        <f t="shared" si="1"/>
        <v>36.11181556195965</v>
      </c>
      <c r="G15" s="10"/>
    </row>
    <row r="16" spans="1:7" s="5" customFormat="1" ht="17.25" customHeight="1">
      <c r="A16" s="12" t="s">
        <v>5</v>
      </c>
      <c r="B16" s="18">
        <v>186</v>
      </c>
      <c r="C16" s="19">
        <v>88.01</v>
      </c>
      <c r="D16" s="19">
        <v>95.195</v>
      </c>
      <c r="E16" s="27">
        <f t="shared" si="0"/>
        <v>108.16384501761162</v>
      </c>
      <c r="F16" s="27">
        <f t="shared" si="1"/>
        <v>51.18010752688171</v>
      </c>
      <c r="G16" s="10"/>
    </row>
    <row r="17" spans="1:7" s="5" customFormat="1" ht="45">
      <c r="A17" s="12" t="s">
        <v>32</v>
      </c>
      <c r="B17" s="18">
        <v>330</v>
      </c>
      <c r="C17" s="20">
        <v>130.95</v>
      </c>
      <c r="D17" s="20">
        <v>149.575</v>
      </c>
      <c r="E17" s="27">
        <f t="shared" si="0"/>
        <v>114.22298587247042</v>
      </c>
      <c r="F17" s="27">
        <f t="shared" si="1"/>
        <v>45.32575757575758</v>
      </c>
      <c r="G17" s="10"/>
    </row>
    <row r="18" spans="1:7" s="5" customFormat="1" ht="15.75">
      <c r="A18" s="13" t="s">
        <v>36</v>
      </c>
      <c r="B18" s="19">
        <v>5153</v>
      </c>
      <c r="C18" s="19">
        <v>2508.01</v>
      </c>
      <c r="D18" s="19">
        <v>2488.575</v>
      </c>
      <c r="E18" s="27">
        <f t="shared" si="0"/>
        <v>99.22508283459793</v>
      </c>
      <c r="F18" s="27">
        <f t="shared" si="1"/>
        <v>48.29371240054337</v>
      </c>
      <c r="G18" s="10"/>
    </row>
    <row r="19" spans="1:7" s="5" customFormat="1" ht="16.5" customHeight="1">
      <c r="A19" s="12" t="s">
        <v>37</v>
      </c>
      <c r="B19" s="19"/>
      <c r="C19" s="19">
        <v>9.13</v>
      </c>
      <c r="D19" s="19">
        <v>-0.55</v>
      </c>
      <c r="E19" s="27">
        <f t="shared" si="0"/>
        <v>-6.024096385542169</v>
      </c>
      <c r="F19" s="27" t="s">
        <v>26</v>
      </c>
      <c r="G19" s="10"/>
    </row>
    <row r="20" spans="1:7" s="4" customFormat="1" ht="18.75" customHeight="1">
      <c r="A20" s="31" t="s">
        <v>9</v>
      </c>
      <c r="B20" s="29">
        <f>SUM(B22:B39)</f>
        <v>52968.38</v>
      </c>
      <c r="C20" s="29">
        <f>SUM(C22:C39)</f>
        <v>31600.800000000003</v>
      </c>
      <c r="D20" s="29">
        <f>SUM(D22:D39)</f>
        <v>25377.572999999997</v>
      </c>
      <c r="E20" s="30">
        <f t="shared" si="0"/>
        <v>80.3067422343738</v>
      </c>
      <c r="F20" s="30">
        <f t="shared" si="1"/>
        <v>47.91079696981482</v>
      </c>
      <c r="G20" s="9"/>
    </row>
    <row r="21" spans="1:7" s="4" customFormat="1" ht="18.75" customHeight="1" hidden="1">
      <c r="A21" s="14" t="s">
        <v>25</v>
      </c>
      <c r="B21" s="21">
        <f>B20</f>
        <v>52968.38</v>
      </c>
      <c r="C21" s="21">
        <f>C20-C39</f>
        <v>33582.01</v>
      </c>
      <c r="D21" s="21">
        <f>D20-D39</f>
        <v>25266.965999999997</v>
      </c>
      <c r="E21" s="22">
        <f t="shared" si="0"/>
        <v>75.23958810089091</v>
      </c>
      <c r="F21" s="22">
        <f t="shared" si="1"/>
        <v>47.70197993595424</v>
      </c>
      <c r="G21" s="9"/>
    </row>
    <row r="22" spans="1:7" s="4" customFormat="1" ht="15.75">
      <c r="A22" s="12" t="s">
        <v>41</v>
      </c>
      <c r="B22" s="19">
        <v>12</v>
      </c>
      <c r="C22" s="19"/>
      <c r="D22" s="19"/>
      <c r="E22" s="27" t="s">
        <v>26</v>
      </c>
      <c r="F22" s="27">
        <f t="shared" si="1"/>
        <v>0</v>
      </c>
      <c r="G22" s="10"/>
    </row>
    <row r="23" spans="1:7" s="4" customFormat="1" ht="30">
      <c r="A23" s="12" t="s">
        <v>27</v>
      </c>
      <c r="B23" s="19">
        <v>972.9</v>
      </c>
      <c r="C23" s="19">
        <v>1177.49</v>
      </c>
      <c r="D23" s="19">
        <v>1009.526</v>
      </c>
      <c r="E23" s="27">
        <f t="shared" si="0"/>
        <v>85.73542025834614</v>
      </c>
      <c r="F23" s="27">
        <f aca="true" t="shared" si="2" ref="F23:F29">D23/B23*100</f>
        <v>103.76462123548156</v>
      </c>
      <c r="G23" s="9"/>
    </row>
    <row r="24" spans="1:7" s="5" customFormat="1" ht="15.75">
      <c r="A24" s="13" t="s">
        <v>34</v>
      </c>
      <c r="B24" s="19">
        <v>27045.19</v>
      </c>
      <c r="C24" s="19">
        <v>10521.22</v>
      </c>
      <c r="D24" s="19">
        <v>10647.851</v>
      </c>
      <c r="E24" s="27">
        <f t="shared" si="0"/>
        <v>101.20357715169914</v>
      </c>
      <c r="F24" s="27">
        <f t="shared" si="2"/>
        <v>39.370590482078335</v>
      </c>
      <c r="G24" s="10"/>
    </row>
    <row r="25" spans="1:7" s="5" customFormat="1" ht="15.75">
      <c r="A25" s="12" t="s">
        <v>10</v>
      </c>
      <c r="B25" s="18">
        <v>6431</v>
      </c>
      <c r="C25" s="19">
        <v>4139.81</v>
      </c>
      <c r="D25" s="19">
        <v>2740.4</v>
      </c>
      <c r="E25" s="27">
        <f t="shared" si="0"/>
        <v>66.19627470825955</v>
      </c>
      <c r="F25" s="27">
        <f t="shared" si="2"/>
        <v>42.612346446897845</v>
      </c>
      <c r="G25" s="10"/>
    </row>
    <row r="26" spans="1:7" s="5" customFormat="1" ht="30">
      <c r="A26" s="15" t="s">
        <v>35</v>
      </c>
      <c r="B26" s="20">
        <v>3029.29</v>
      </c>
      <c r="C26" s="19">
        <v>1728.51</v>
      </c>
      <c r="D26" s="19">
        <v>1738.489</v>
      </c>
      <c r="E26" s="27">
        <f t="shared" si="0"/>
        <v>100.57731803692198</v>
      </c>
      <c r="F26" s="27">
        <f t="shared" si="2"/>
        <v>57.38932225042832</v>
      </c>
      <c r="G26" s="10"/>
    </row>
    <row r="27" spans="1:7" s="5" customFormat="1" ht="30" hidden="1">
      <c r="A27" s="15" t="s">
        <v>18</v>
      </c>
      <c r="B27" s="20"/>
      <c r="C27" s="23"/>
      <c r="D27" s="23"/>
      <c r="E27" s="27" t="e">
        <f t="shared" si="0"/>
        <v>#DIV/0!</v>
      </c>
      <c r="F27" s="27" t="e">
        <f t="shared" si="2"/>
        <v>#DIV/0!</v>
      </c>
      <c r="G27" s="10"/>
    </row>
    <row r="28" spans="1:7" s="5" customFormat="1" ht="30" hidden="1">
      <c r="A28" s="15" t="s">
        <v>11</v>
      </c>
      <c r="B28" s="20"/>
      <c r="C28" s="23"/>
      <c r="D28" s="23"/>
      <c r="E28" s="27" t="e">
        <f t="shared" si="0"/>
        <v>#DIV/0!</v>
      </c>
      <c r="F28" s="27" t="e">
        <f t="shared" si="2"/>
        <v>#DIV/0!</v>
      </c>
      <c r="G28" s="10"/>
    </row>
    <row r="29" spans="1:7" s="5" customFormat="1" ht="30">
      <c r="A29" s="15" t="s">
        <v>12</v>
      </c>
      <c r="B29" s="20">
        <v>4767</v>
      </c>
      <c r="C29" s="23">
        <v>1879.58</v>
      </c>
      <c r="D29" s="23">
        <v>1869.442</v>
      </c>
      <c r="E29" s="27">
        <f t="shared" si="0"/>
        <v>99.46062418199811</v>
      </c>
      <c r="F29" s="27">
        <f t="shared" si="2"/>
        <v>39.21632053702538</v>
      </c>
      <c r="G29" s="10"/>
    </row>
    <row r="30" spans="1:7" s="5" customFormat="1" ht="15.75">
      <c r="A30" s="15" t="s">
        <v>33</v>
      </c>
      <c r="B30" s="20"/>
      <c r="C30" s="23">
        <v>3.41</v>
      </c>
      <c r="D30" s="23">
        <v>3.352</v>
      </c>
      <c r="E30" s="27">
        <f>D30/C30*100</f>
        <v>98.2991202346041</v>
      </c>
      <c r="F30" s="27" t="s">
        <v>26</v>
      </c>
      <c r="G30" s="10"/>
    </row>
    <row r="31" spans="1:7" s="5" customFormat="1" ht="15.75" hidden="1">
      <c r="A31" s="12" t="s">
        <v>19</v>
      </c>
      <c r="B31" s="18"/>
      <c r="C31" s="23"/>
      <c r="D31" s="23"/>
      <c r="E31" s="27" t="e">
        <f t="shared" si="0"/>
        <v>#DIV/0!</v>
      </c>
      <c r="F31" s="27" t="e">
        <f>D31/B31*100</f>
        <v>#DIV/0!</v>
      </c>
      <c r="G31" s="10"/>
    </row>
    <row r="32" spans="1:7" s="5" customFormat="1" ht="30">
      <c r="A32" s="12" t="s">
        <v>38</v>
      </c>
      <c r="B32" s="19">
        <v>102</v>
      </c>
      <c r="C32" s="23">
        <v>2952.09</v>
      </c>
      <c r="D32" s="23">
        <v>538.977</v>
      </c>
      <c r="E32" s="27">
        <f t="shared" si="0"/>
        <v>18.257471825045982</v>
      </c>
      <c r="F32" s="27">
        <f>D32/B32*100</f>
        <v>528.4088235294117</v>
      </c>
      <c r="G32" s="10"/>
    </row>
    <row r="33" spans="1:7" s="5" customFormat="1" ht="15.75">
      <c r="A33" s="16" t="s">
        <v>42</v>
      </c>
      <c r="B33" s="19">
        <v>10</v>
      </c>
      <c r="C33" s="23">
        <v>57.4</v>
      </c>
      <c r="D33" s="23">
        <v>57.021</v>
      </c>
      <c r="E33" s="27">
        <f t="shared" si="0"/>
        <v>99.33972125435541</v>
      </c>
      <c r="F33" s="27">
        <f>D33/B33*100</f>
        <v>570.2099999999999</v>
      </c>
      <c r="G33" s="10"/>
    </row>
    <row r="34" spans="1:7" s="5" customFormat="1" ht="15.75">
      <c r="A34" s="16" t="s">
        <v>23</v>
      </c>
      <c r="B34" s="19">
        <v>614</v>
      </c>
      <c r="C34" s="23">
        <v>6191.84</v>
      </c>
      <c r="D34" s="23">
        <v>2231.848</v>
      </c>
      <c r="E34" s="27">
        <f t="shared" si="0"/>
        <v>36.04498824259025</v>
      </c>
      <c r="F34" s="27">
        <f>D34/B34*100</f>
        <v>363.49315960912054</v>
      </c>
      <c r="G34" s="10"/>
    </row>
    <row r="35" spans="1:7" s="5" customFormat="1" ht="15.75">
      <c r="A35" s="15" t="s">
        <v>39</v>
      </c>
      <c r="B35" s="20">
        <v>2023</v>
      </c>
      <c r="C35" s="23">
        <v>1601.92</v>
      </c>
      <c r="D35" s="23">
        <v>1070.415</v>
      </c>
      <c r="E35" s="27">
        <f t="shared" si="0"/>
        <v>66.82075259688374</v>
      </c>
      <c r="F35" s="27">
        <f>D35/B35*100</f>
        <v>52.91225902125556</v>
      </c>
      <c r="G35" s="10"/>
    </row>
    <row r="36" spans="1:7" s="5" customFormat="1" ht="15.75">
      <c r="A36" s="15" t="s">
        <v>13</v>
      </c>
      <c r="B36" s="20"/>
      <c r="C36" s="20">
        <v>1.64</v>
      </c>
      <c r="D36" s="20"/>
      <c r="E36" s="27">
        <f>D36/C36*100</f>
        <v>0</v>
      </c>
      <c r="F36" s="27" t="s">
        <v>26</v>
      </c>
      <c r="G36" s="10"/>
    </row>
    <row r="37" spans="1:7" s="5" customFormat="1" ht="16.5" customHeight="1">
      <c r="A37" s="15" t="s">
        <v>30</v>
      </c>
      <c r="B37" s="20">
        <v>7962</v>
      </c>
      <c r="C37" s="20">
        <v>3327.1</v>
      </c>
      <c r="D37" s="20">
        <v>3359.645</v>
      </c>
      <c r="E37" s="27">
        <f aca="true" t="shared" si="3" ref="E37:E42">D37/C37*100</f>
        <v>100.97817919509482</v>
      </c>
      <c r="F37" s="27">
        <f>D37/B37*100</f>
        <v>42.19599346897765</v>
      </c>
      <c r="G37" s="10"/>
    </row>
    <row r="38" spans="1:7" s="5" customFormat="1" ht="15.75" hidden="1">
      <c r="A38" s="12" t="s">
        <v>14</v>
      </c>
      <c r="B38" s="18"/>
      <c r="C38" s="20"/>
      <c r="D38" s="20"/>
      <c r="E38" s="27" t="e">
        <f t="shared" si="3"/>
        <v>#DIV/0!</v>
      </c>
      <c r="F38" s="27"/>
      <c r="G38" s="10"/>
    </row>
    <row r="39" spans="1:7" s="5" customFormat="1" ht="15.75">
      <c r="A39" s="17" t="s">
        <v>28</v>
      </c>
      <c r="B39" s="24"/>
      <c r="C39" s="20">
        <v>-1981.21</v>
      </c>
      <c r="D39" s="20">
        <v>110.607</v>
      </c>
      <c r="E39" s="27">
        <f t="shared" si="3"/>
        <v>-5.582800409850545</v>
      </c>
      <c r="F39" s="27" t="s">
        <v>26</v>
      </c>
      <c r="G39" s="10"/>
    </row>
    <row r="40" spans="1:7" s="4" customFormat="1" ht="22.5" customHeight="1">
      <c r="A40" s="28" t="s">
        <v>15</v>
      </c>
      <c r="B40" s="29">
        <f>B4+B20</f>
        <v>653965.38</v>
      </c>
      <c r="C40" s="29">
        <f>C4+C20</f>
        <v>270956.6700000001</v>
      </c>
      <c r="D40" s="29">
        <f>D4+D20</f>
        <v>322061.89</v>
      </c>
      <c r="E40" s="30">
        <f t="shared" si="3"/>
        <v>118.86103043708054</v>
      </c>
      <c r="F40" s="30">
        <f aca="true" t="shared" si="4" ref="F40:F45">D40/B40*100</f>
        <v>49.24754426602828</v>
      </c>
      <c r="G40" s="9"/>
    </row>
    <row r="41" spans="1:7" s="5" customFormat="1" ht="15.75" hidden="1">
      <c r="A41" s="15" t="s">
        <v>22</v>
      </c>
      <c r="B41" s="20">
        <v>0</v>
      </c>
      <c r="C41" s="19">
        <v>0</v>
      </c>
      <c r="D41" s="25">
        <v>0</v>
      </c>
      <c r="E41" s="27" t="e">
        <f t="shared" si="3"/>
        <v>#DIV/0!</v>
      </c>
      <c r="F41" s="27" t="e">
        <f t="shared" si="4"/>
        <v>#DIV/0!</v>
      </c>
      <c r="G41" s="10"/>
    </row>
    <row r="42" spans="1:7" s="5" customFormat="1" ht="15.75">
      <c r="A42" s="15" t="s">
        <v>17</v>
      </c>
      <c r="B42" s="20">
        <v>325</v>
      </c>
      <c r="C42" s="19">
        <v>209.8</v>
      </c>
      <c r="D42" s="19">
        <v>79</v>
      </c>
      <c r="E42" s="27">
        <f t="shared" si="3"/>
        <v>37.65490943755958</v>
      </c>
      <c r="F42" s="27">
        <f t="shared" si="4"/>
        <v>24.307692307692307</v>
      </c>
      <c r="G42" s="10"/>
    </row>
    <row r="43" spans="1:7" s="5" customFormat="1" ht="15.75">
      <c r="A43" s="28" t="s">
        <v>16</v>
      </c>
      <c r="B43" s="29">
        <f>B40+B41+B42</f>
        <v>654290.38</v>
      </c>
      <c r="C43" s="29">
        <f>C40+C41+C42</f>
        <v>271166.4700000001</v>
      </c>
      <c r="D43" s="29">
        <f>D40+D41+D42</f>
        <v>322140.89</v>
      </c>
      <c r="E43" s="30">
        <f>D43/C43*100</f>
        <v>118.79820170982052</v>
      </c>
      <c r="F43" s="30">
        <f t="shared" si="4"/>
        <v>49.23515610912696</v>
      </c>
      <c r="G43" s="10"/>
    </row>
    <row r="44" spans="1:7" s="5" customFormat="1" ht="15.75">
      <c r="A44" s="12" t="s">
        <v>46</v>
      </c>
      <c r="B44" s="19">
        <v>509044.9</v>
      </c>
      <c r="C44" s="19">
        <v>321344.5</v>
      </c>
      <c r="D44" s="19">
        <v>203947.8</v>
      </c>
      <c r="E44" s="27">
        <f>D44/C44*100</f>
        <v>63.46702682012606</v>
      </c>
      <c r="F44" s="27">
        <f t="shared" si="4"/>
        <v>40.064795855925475</v>
      </c>
      <c r="G44" s="10"/>
    </row>
    <row r="45" spans="1:7" s="4" customFormat="1" ht="22.5" customHeight="1">
      <c r="A45" s="32" t="s">
        <v>45</v>
      </c>
      <c r="B45" s="29">
        <f>B43+B44</f>
        <v>1163335.28</v>
      </c>
      <c r="C45" s="33">
        <f>C43+C44</f>
        <v>592510.9700000001</v>
      </c>
      <c r="D45" s="29">
        <f>D43+D44</f>
        <v>526088.69</v>
      </c>
      <c r="E45" s="27">
        <f>D45/C45*100</f>
        <v>88.7896961637689</v>
      </c>
      <c r="F45" s="27">
        <f t="shared" si="4"/>
        <v>45.2224478226088</v>
      </c>
      <c r="G45" s="9"/>
    </row>
  </sheetData>
  <sheetProtection/>
  <mergeCells count="1">
    <mergeCell ref="A1:F1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Дубовскова</cp:lastModifiedBy>
  <cp:lastPrinted>2013-07-10T09:39:30Z</cp:lastPrinted>
  <dcterms:created xsi:type="dcterms:W3CDTF">2005-02-16T06:07:42Z</dcterms:created>
  <dcterms:modified xsi:type="dcterms:W3CDTF">2013-07-11T07:44:18Z</dcterms:modified>
  <cp:category/>
  <cp:version/>
  <cp:contentType/>
  <cp:contentStatus/>
</cp:coreProperties>
</file>