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6570" tabRatio="918" activeTab="0"/>
  </bookViews>
  <sheets>
    <sheet name="Доходы сентябрь 2013" sheetId="1" r:id="rId1"/>
  </sheets>
  <definedNames>
    <definedName name="Z_0685EC7E_7A25_4CAF_AA55_3907CF6953A6_.wvu.Cols" localSheetId="0" hidden="1">'Доходы сентябрь 2013'!#REF!</definedName>
    <definedName name="Z_0685EC7E_7A25_4CAF_AA55_3907CF6953A6_.wvu.PrintArea" localSheetId="0" hidden="1">'Доходы сентябрь 2013'!$A$1:$F$46</definedName>
    <definedName name="Z_0685EC7E_7A25_4CAF_AA55_3907CF6953A6_.wvu.PrintTitles" localSheetId="0" hidden="1">'Доходы сентябрь 2013'!$3:$3</definedName>
    <definedName name="Z_0685EC7E_7A25_4CAF_AA55_3907CF6953A6_.wvu.Rows" localSheetId="0" hidden="1">'Доходы сентябрь 2013'!#REF!,'Доходы сентябрь 2013'!$8:$8,'Доходы сентябрь 2013'!$23:$24,'Доходы сентябрь 2013'!$28:$29,'Доходы сентябрь 2013'!$32:$32,'Доходы сентябрь 2013'!$37:$37,'Доходы сентябрь 2013'!#REF!,'Доходы сентябрь 2013'!$42:$42</definedName>
    <definedName name="_xlnm.Print_Titles" localSheetId="0">'Доходы сентябрь 2013'!$3:$3</definedName>
    <definedName name="_xlnm.Print_Area" localSheetId="0">'Доходы сентябрь 2013'!$A$1:$F$46</definedName>
  </definedNames>
  <calcPr fullCalcOnLoad="1"/>
</workbook>
</file>

<file path=xl/sharedStrings.xml><?xml version="1.0" encoding="utf-8"?>
<sst xmlns="http://schemas.openxmlformats.org/spreadsheetml/2006/main" count="60" uniqueCount="52">
  <si>
    <t>Налоговые доходы</t>
  </si>
  <si>
    <t>Налог на прибыль</t>
  </si>
  <si>
    <t>Налог на доходы физических лиц</t>
  </si>
  <si>
    <t>Налог на игорный бизнес</t>
  </si>
  <si>
    <t>Акцизы</t>
  </si>
  <si>
    <t>Налог на добычу полезных ископаемых</t>
  </si>
  <si>
    <t>Земельный налог</t>
  </si>
  <si>
    <t>Единый сельскохозяйственный налог</t>
  </si>
  <si>
    <t>Транспортный налог</t>
  </si>
  <si>
    <t>Неналоговые доходы</t>
  </si>
  <si>
    <t>Доходы от сдачи в аренду имущества</t>
  </si>
  <si>
    <t>Средства от распоряжения конфискованным имуществом</t>
  </si>
  <si>
    <t>Плата за негативное воздействие на окружающую среду</t>
  </si>
  <si>
    <t>Административные платежи и сборы</t>
  </si>
  <si>
    <t>Прочие неналоговые доходы</t>
  </si>
  <si>
    <t>Итого налоговые и неналоговые  доходы</t>
  </si>
  <si>
    <t>Всего</t>
  </si>
  <si>
    <t>Прочие безвозмездные поступления</t>
  </si>
  <si>
    <t>Доходы от эксплуатации и использования имущества</t>
  </si>
  <si>
    <t>Доходы от использования лесного фонда</t>
  </si>
  <si>
    <t>Налог на имущество физических лиц</t>
  </si>
  <si>
    <t>Налог на имущество организаций</t>
  </si>
  <si>
    <t>Акции и иные формы участия в капитале</t>
  </si>
  <si>
    <t>Доходы от продажи земельных участков</t>
  </si>
  <si>
    <t>Отношение план 2012 г. к факту 2011 г.</t>
  </si>
  <si>
    <t>Неналог. дох. без невыясненных</t>
  </si>
  <si>
    <t>х</t>
  </si>
  <si>
    <t>Проценты, полученные от предоставления кредитов</t>
  </si>
  <si>
    <t>Невыясненные поступления</t>
  </si>
  <si>
    <t>Бюджетное назначение 2013 г.,                 тыс. руб.</t>
  </si>
  <si>
    <t>Штрафы, санкции, возмещение ущерба</t>
  </si>
  <si>
    <t>Единый налог на вмененный доход</t>
  </si>
  <si>
    <t>Сборы за пользование объектами животного мира и водных биологических ресурсов</t>
  </si>
  <si>
    <t>Платежи при пользовании недрами</t>
  </si>
  <si>
    <t>Арендная плата за земли</t>
  </si>
  <si>
    <t>Доходы от перечисления части  прибыли муниципальных предприятий</t>
  </si>
  <si>
    <t>Государственная пошлина</t>
  </si>
  <si>
    <t xml:space="preserve">Задолженность по отмененным налогам </t>
  </si>
  <si>
    <t>Доходы от реализации имущества</t>
  </si>
  <si>
    <t>Налог, взимаемый в связи с применением упрощенной системы налогообложения</t>
  </si>
  <si>
    <t>Дивиденды по акциям</t>
  </si>
  <si>
    <t xml:space="preserve">Доходы от использования имущества </t>
  </si>
  <si>
    <t>Наименование доходов</t>
  </si>
  <si>
    <t>Исполнение плана 2013 г., %</t>
  </si>
  <si>
    <t>ВСЕГО ДОХОДОВ</t>
  </si>
  <si>
    <t xml:space="preserve">Безвозмездные поступления </t>
  </si>
  <si>
    <t>Доходы от оказания платных услуг (работ) и компенсации затрат государства</t>
  </si>
  <si>
    <t xml:space="preserve">Исполнение доходной части консолидированного бюджета края по Приморско-Ахтарскому району  за январь-сентябрь  2013 года </t>
  </si>
  <si>
    <t>Факт январь-сентябрь 2012 г.,       тыс. руб.</t>
  </si>
  <si>
    <t>Факт январь-сентябрь 2013 г.,             тыс. руб.</t>
  </si>
  <si>
    <t>Темп роста январь-сентябрь 2013 г. / январь-сентябрь 2012 г., %</t>
  </si>
  <si>
    <t>Налог, взимаемый в связи с применением патентной системы налогообложения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</si>
</sst>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%"/>
    <numFmt numFmtId="168" formatCode="000000"/>
    <numFmt numFmtId="169" formatCode="[$-FC19]d\ mmmm\ yyyy\ &quot;г.&quot;"/>
    <numFmt numFmtId="170" formatCode="[$-F800]dddd\,\ mmmm\ dd\,\ 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7" borderId="10" xfId="0" applyNumberFormat="1" applyFont="1" applyFill="1" applyBorder="1" applyAlignment="1">
      <alignment horizontal="center" vertical="center" wrapText="1"/>
    </xf>
    <xf numFmtId="164" fontId="7" fillId="7" borderId="10" xfId="0" applyNumberFormat="1" applyFont="1" applyFill="1" applyBorder="1" applyAlignment="1">
      <alignment/>
    </xf>
    <xf numFmtId="164" fontId="8" fillId="7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28" fillId="0" borderId="10" xfId="0" applyNumberFormat="1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 wrapText="1"/>
    </xf>
    <xf numFmtId="3" fontId="28" fillId="0" borderId="10" xfId="0" applyNumberFormat="1" applyFont="1" applyBorder="1" applyAlignment="1">
      <alignment horizontal="right" vertical="top"/>
    </xf>
    <xf numFmtId="165" fontId="28" fillId="24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/>
    </xf>
    <xf numFmtId="3" fontId="8" fillId="0" borderId="11" xfId="0" applyNumberFormat="1" applyFont="1" applyBorder="1" applyAlignment="1">
      <alignment horizontal="right" vertical="top" wrapText="1"/>
    </xf>
    <xf numFmtId="165" fontId="8" fillId="0" borderId="10" xfId="0" applyNumberFormat="1" applyFont="1" applyBorder="1" applyAlignment="1">
      <alignment horizontal="right" vertical="top"/>
    </xf>
    <xf numFmtId="3" fontId="9" fillId="22" borderId="10" xfId="0" applyNumberFormat="1" applyFont="1" applyFill="1" applyBorder="1" applyAlignment="1">
      <alignment horizontal="center" vertical="center" wrapText="1"/>
    </xf>
    <xf numFmtId="165" fontId="7" fillId="22" borderId="10" xfId="0" applyNumberFormat="1" applyFont="1" applyFill="1" applyBorder="1" applyAlignment="1">
      <alignment horizontal="right" vertical="top" wrapText="1"/>
    </xf>
    <xf numFmtId="0" fontId="7" fillId="25" borderId="10" xfId="0" applyFont="1" applyFill="1" applyBorder="1" applyAlignment="1">
      <alignment horizontal="left" vertical="top" wrapText="1"/>
    </xf>
    <xf numFmtId="3" fontId="7" fillId="25" borderId="10" xfId="0" applyNumberFormat="1" applyFont="1" applyFill="1" applyBorder="1" applyAlignment="1">
      <alignment horizontal="right" vertical="top"/>
    </xf>
    <xf numFmtId="165" fontId="7" fillId="25" borderId="10" xfId="0" applyNumberFormat="1" applyFont="1" applyFill="1" applyBorder="1" applyAlignment="1">
      <alignment horizontal="right" vertical="top" wrapText="1"/>
    </xf>
    <xf numFmtId="0" fontId="7" fillId="25" borderId="10" xfId="0" applyNumberFormat="1" applyFont="1" applyFill="1" applyBorder="1" applyAlignment="1">
      <alignment horizontal="left" vertical="top" wrapText="1"/>
    </xf>
    <xf numFmtId="0" fontId="7" fillId="25" borderId="10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A1:G46"/>
  <sheetViews>
    <sheetView tabSelected="1" zoomScale="75" zoomScaleNormal="75" workbookViewId="0" topLeftCell="A7">
      <selection activeCell="E12" sqref="E12:F12"/>
    </sheetView>
  </sheetViews>
  <sheetFormatPr defaultColWidth="9.00390625" defaultRowHeight="12.75"/>
  <cols>
    <col min="1" max="1" width="47.75390625" style="0" customWidth="1"/>
    <col min="2" max="2" width="13.25390625" style="0" customWidth="1"/>
    <col min="3" max="3" width="16.375" style="0" hidden="1" customWidth="1"/>
    <col min="4" max="4" width="13.375" style="0" customWidth="1"/>
    <col min="5" max="5" width="14.00390625" style="0" customWidth="1"/>
    <col min="6" max="6" width="14.125" style="0" customWidth="1"/>
    <col min="7" max="7" width="11.875" style="0" hidden="1" customWidth="1"/>
  </cols>
  <sheetData>
    <row r="1" spans="1:6" s="1" customFormat="1" ht="29.25" customHeight="1">
      <c r="A1" s="33" t="s">
        <v>47</v>
      </c>
      <c r="B1" s="33"/>
      <c r="C1" s="33"/>
      <c r="D1" s="33"/>
      <c r="E1" s="33"/>
      <c r="F1" s="33"/>
    </row>
    <row r="2" spans="1:7" s="1" customFormat="1" ht="15" customHeight="1">
      <c r="A2" s="2"/>
      <c r="B2" s="2"/>
      <c r="C2" s="2"/>
      <c r="D2" s="2"/>
      <c r="E2" s="2"/>
      <c r="F2" s="2"/>
      <c r="G2" s="3"/>
    </row>
    <row r="3" spans="1:7" s="1" customFormat="1" ht="100.5" customHeight="1">
      <c r="A3" s="11" t="s">
        <v>42</v>
      </c>
      <c r="B3" s="7" t="s">
        <v>29</v>
      </c>
      <c r="C3" s="6" t="s">
        <v>48</v>
      </c>
      <c r="D3" s="6" t="s">
        <v>49</v>
      </c>
      <c r="E3" s="26" t="s">
        <v>50</v>
      </c>
      <c r="F3" s="26" t="s">
        <v>43</v>
      </c>
      <c r="G3" s="8" t="s">
        <v>24</v>
      </c>
    </row>
    <row r="4" spans="1:7" s="4" customFormat="1" ht="15.75">
      <c r="A4" s="28" t="s">
        <v>0</v>
      </c>
      <c r="B4" s="29">
        <f>SUM(B5:B20)</f>
        <v>614940</v>
      </c>
      <c r="C4" s="29">
        <f>SUM(C5:C20)</f>
        <v>375032.86999999994</v>
      </c>
      <c r="D4" s="29">
        <f>SUM(D5:D20)</f>
        <v>472241.51</v>
      </c>
      <c r="E4" s="30">
        <f aca="true" t="shared" si="0" ref="E4:E36">D4/C4*100</f>
        <v>125.92003202279312</v>
      </c>
      <c r="F4" s="30">
        <f>D4/B4*100</f>
        <v>76.79472956711224</v>
      </c>
      <c r="G4" s="9"/>
    </row>
    <row r="5" spans="1:7" s="5" customFormat="1" ht="15.75">
      <c r="A5" s="12" t="s">
        <v>1</v>
      </c>
      <c r="B5" s="18">
        <v>7198</v>
      </c>
      <c r="C5" s="19">
        <v>4654.66</v>
      </c>
      <c r="D5" s="19">
        <v>7549.17</v>
      </c>
      <c r="E5" s="27">
        <f t="shared" si="0"/>
        <v>162.1852079421483</v>
      </c>
      <c r="F5" s="27">
        <f>D5/B5*100</f>
        <v>104.87871631008613</v>
      </c>
      <c r="G5" s="10"/>
    </row>
    <row r="6" spans="1:7" s="5" customFormat="1" ht="15.75">
      <c r="A6" s="12" t="s">
        <v>2</v>
      </c>
      <c r="B6" s="18">
        <v>410816</v>
      </c>
      <c r="C6" s="19">
        <v>241545.89</v>
      </c>
      <c r="D6" s="19">
        <v>322691.71</v>
      </c>
      <c r="E6" s="27">
        <f t="shared" si="0"/>
        <v>133.5943699973533</v>
      </c>
      <c r="F6" s="27">
        <f>D6/B6*100</f>
        <v>78.5489635262502</v>
      </c>
      <c r="G6" s="10"/>
    </row>
    <row r="7" spans="1:7" s="5" customFormat="1" ht="15.75">
      <c r="A7" s="12" t="s">
        <v>4</v>
      </c>
      <c r="B7" s="18">
        <v>280</v>
      </c>
      <c r="C7" s="19">
        <v>174.36</v>
      </c>
      <c r="D7" s="19">
        <v>165.27</v>
      </c>
      <c r="E7" s="27">
        <f t="shared" si="0"/>
        <v>94.78664831383344</v>
      </c>
      <c r="F7" s="27">
        <f>D7/B7*100</f>
        <v>59.025000000000006</v>
      </c>
      <c r="G7" s="10"/>
    </row>
    <row r="8" spans="1:7" s="5" customFormat="1" ht="15.75">
      <c r="A8" s="12" t="s">
        <v>3</v>
      </c>
      <c r="B8" s="18"/>
      <c r="C8" s="19">
        <v>105</v>
      </c>
      <c r="D8" s="19">
        <v>126</v>
      </c>
      <c r="E8" s="27">
        <f t="shared" si="0"/>
        <v>120</v>
      </c>
      <c r="F8" s="27" t="s">
        <v>26</v>
      </c>
      <c r="G8" s="10"/>
    </row>
    <row r="9" spans="1:7" s="5" customFormat="1" ht="30">
      <c r="A9" s="12" t="s">
        <v>39</v>
      </c>
      <c r="B9" s="18">
        <v>30637</v>
      </c>
      <c r="C9" s="19">
        <v>19416.94</v>
      </c>
      <c r="D9" s="19">
        <v>29515.6</v>
      </c>
      <c r="E9" s="27">
        <f t="shared" si="0"/>
        <v>152.00953394304148</v>
      </c>
      <c r="F9" s="27">
        <f aca="true" t="shared" si="1" ref="F9:F23">D9/B9*100</f>
        <v>96.33971994646996</v>
      </c>
      <c r="G9" s="10"/>
    </row>
    <row r="10" spans="1:7" s="5" customFormat="1" ht="15.75">
      <c r="A10" s="12" t="s">
        <v>31</v>
      </c>
      <c r="B10" s="18">
        <v>26293</v>
      </c>
      <c r="C10" s="19">
        <v>17915.09</v>
      </c>
      <c r="D10" s="19">
        <v>16096.53</v>
      </c>
      <c r="E10" s="27">
        <f t="shared" si="0"/>
        <v>89.84900438680464</v>
      </c>
      <c r="F10" s="27">
        <f t="shared" si="1"/>
        <v>61.219830373103115</v>
      </c>
      <c r="G10" s="10"/>
    </row>
    <row r="11" spans="1:7" s="5" customFormat="1" ht="15.75">
      <c r="A11" s="12" t="s">
        <v>7</v>
      </c>
      <c r="B11" s="18">
        <v>7814</v>
      </c>
      <c r="C11" s="19">
        <v>11293.91</v>
      </c>
      <c r="D11" s="19">
        <v>8502.8</v>
      </c>
      <c r="E11" s="27">
        <f t="shared" si="0"/>
        <v>75.28659250870602</v>
      </c>
      <c r="F11" s="27">
        <f t="shared" si="1"/>
        <v>108.8149475300742</v>
      </c>
      <c r="G11" s="10"/>
    </row>
    <row r="12" spans="1:7" s="5" customFormat="1" ht="30" customHeight="1">
      <c r="A12" s="12" t="s">
        <v>51</v>
      </c>
      <c r="B12" s="18"/>
      <c r="C12" s="19"/>
      <c r="D12" s="19">
        <v>15</v>
      </c>
      <c r="E12" s="27" t="s">
        <v>26</v>
      </c>
      <c r="F12" s="27" t="s">
        <v>26</v>
      </c>
      <c r="G12" s="10"/>
    </row>
    <row r="13" spans="1:7" s="5" customFormat="1" ht="15.75">
      <c r="A13" s="12" t="s">
        <v>20</v>
      </c>
      <c r="B13" s="18">
        <v>4960</v>
      </c>
      <c r="C13" s="19">
        <v>2276.32</v>
      </c>
      <c r="D13" s="19">
        <v>2818.31</v>
      </c>
      <c r="E13" s="27">
        <f t="shared" si="0"/>
        <v>123.80992127644619</v>
      </c>
      <c r="F13" s="27">
        <f t="shared" si="1"/>
        <v>56.82076612903225</v>
      </c>
      <c r="G13" s="10"/>
    </row>
    <row r="14" spans="1:7" s="5" customFormat="1" ht="15.75">
      <c r="A14" s="12" t="s">
        <v>21</v>
      </c>
      <c r="B14" s="18">
        <v>32000</v>
      </c>
      <c r="C14" s="19">
        <v>20774.34</v>
      </c>
      <c r="D14" s="19">
        <v>27530.26</v>
      </c>
      <c r="E14" s="27">
        <f t="shared" si="0"/>
        <v>132.52050365980338</v>
      </c>
      <c r="F14" s="27">
        <f t="shared" si="1"/>
        <v>86.0320625</v>
      </c>
      <c r="G14" s="10"/>
    </row>
    <row r="15" spans="1:7" s="5" customFormat="1" ht="15.75">
      <c r="A15" s="13" t="s">
        <v>8</v>
      </c>
      <c r="B15" s="19">
        <v>26813</v>
      </c>
      <c r="C15" s="19">
        <v>14380.22</v>
      </c>
      <c r="D15" s="19">
        <v>14750.57</v>
      </c>
      <c r="E15" s="27">
        <f t="shared" si="0"/>
        <v>102.57541261538418</v>
      </c>
      <c r="F15" s="27">
        <f t="shared" si="1"/>
        <v>55.01275500689964</v>
      </c>
      <c r="G15" s="10"/>
    </row>
    <row r="16" spans="1:7" s="5" customFormat="1" ht="15.75">
      <c r="A16" s="12" t="s">
        <v>6</v>
      </c>
      <c r="B16" s="18">
        <v>62460</v>
      </c>
      <c r="C16" s="19">
        <v>38561.07</v>
      </c>
      <c r="D16" s="19">
        <v>38937.66</v>
      </c>
      <c r="E16" s="27">
        <f t="shared" si="0"/>
        <v>100.97660671760407</v>
      </c>
      <c r="F16" s="27">
        <f t="shared" si="1"/>
        <v>62.34015369836696</v>
      </c>
      <c r="G16" s="10"/>
    </row>
    <row r="17" spans="1:7" s="5" customFormat="1" ht="17.25" customHeight="1">
      <c r="A17" s="12" t="s">
        <v>5</v>
      </c>
      <c r="B17" s="18">
        <v>186</v>
      </c>
      <c r="C17" s="19">
        <v>208</v>
      </c>
      <c r="D17" s="19">
        <v>125.13</v>
      </c>
      <c r="E17" s="27">
        <f t="shared" si="0"/>
        <v>60.15865384615384</v>
      </c>
      <c r="F17" s="27">
        <f t="shared" si="1"/>
        <v>67.27419354838709</v>
      </c>
      <c r="G17" s="10"/>
    </row>
    <row r="18" spans="1:7" s="5" customFormat="1" ht="45">
      <c r="A18" s="12" t="s">
        <v>32</v>
      </c>
      <c r="B18" s="18">
        <v>330</v>
      </c>
      <c r="C18" s="20">
        <v>160.61</v>
      </c>
      <c r="D18" s="20">
        <v>192.06</v>
      </c>
      <c r="E18" s="27">
        <f t="shared" si="0"/>
        <v>119.58159516842039</v>
      </c>
      <c r="F18" s="27">
        <f t="shared" si="1"/>
        <v>58.199999999999996</v>
      </c>
      <c r="G18" s="10"/>
    </row>
    <row r="19" spans="1:7" s="5" customFormat="1" ht="15.75">
      <c r="A19" s="13" t="s">
        <v>36</v>
      </c>
      <c r="B19" s="19">
        <v>5153</v>
      </c>
      <c r="C19" s="19">
        <v>3556.04</v>
      </c>
      <c r="D19" s="19">
        <v>3540.69</v>
      </c>
      <c r="E19" s="27">
        <f t="shared" si="0"/>
        <v>99.56834006366633</v>
      </c>
      <c r="F19" s="27">
        <f t="shared" si="1"/>
        <v>68.71123617310305</v>
      </c>
      <c r="G19" s="10"/>
    </row>
    <row r="20" spans="1:7" s="5" customFormat="1" ht="16.5" customHeight="1">
      <c r="A20" s="12" t="s">
        <v>37</v>
      </c>
      <c r="B20" s="19"/>
      <c r="C20" s="19">
        <v>10.42</v>
      </c>
      <c r="D20" s="19">
        <v>-315.25</v>
      </c>
      <c r="E20" s="27">
        <f t="shared" si="0"/>
        <v>-3025.4318618042225</v>
      </c>
      <c r="F20" s="27" t="s">
        <v>26</v>
      </c>
      <c r="G20" s="10"/>
    </row>
    <row r="21" spans="1:7" s="4" customFormat="1" ht="18.75" customHeight="1">
      <c r="A21" s="31" t="s">
        <v>9</v>
      </c>
      <c r="B21" s="29">
        <f>SUM(B23:B40)</f>
        <v>54555.38</v>
      </c>
      <c r="C21" s="29">
        <f>SUM(C23:C40)</f>
        <v>50311.55000000001</v>
      </c>
      <c r="D21" s="29">
        <f>SUM(D23:D40)</f>
        <v>42063.95</v>
      </c>
      <c r="E21" s="30">
        <f t="shared" si="0"/>
        <v>83.60694512492655</v>
      </c>
      <c r="F21" s="30">
        <f t="shared" si="1"/>
        <v>77.1032114522894</v>
      </c>
      <c r="G21" s="9"/>
    </row>
    <row r="22" spans="1:7" s="4" customFormat="1" ht="18.75" customHeight="1" hidden="1">
      <c r="A22" s="14" t="s">
        <v>25</v>
      </c>
      <c r="B22" s="21">
        <f>B21</f>
        <v>54555.38</v>
      </c>
      <c r="C22" s="21">
        <f>C21-C40</f>
        <v>52358.72000000001</v>
      </c>
      <c r="D22" s="21">
        <f>D21-D40</f>
        <v>42026.759999999995</v>
      </c>
      <c r="E22" s="22">
        <f t="shared" si="0"/>
        <v>80.26697367697298</v>
      </c>
      <c r="F22" s="22">
        <f t="shared" si="1"/>
        <v>77.03504219015612</v>
      </c>
      <c r="G22" s="9"/>
    </row>
    <row r="23" spans="1:7" s="4" customFormat="1" ht="15.75">
      <c r="A23" s="12" t="s">
        <v>40</v>
      </c>
      <c r="B23" s="19">
        <v>12</v>
      </c>
      <c r="C23" s="19">
        <v>12.5</v>
      </c>
      <c r="D23" s="19">
        <v>6.17</v>
      </c>
      <c r="E23" s="27">
        <f t="shared" si="0"/>
        <v>49.36</v>
      </c>
      <c r="F23" s="27">
        <f t="shared" si="1"/>
        <v>51.416666666666664</v>
      </c>
      <c r="G23" s="10"/>
    </row>
    <row r="24" spans="1:7" s="4" customFormat="1" ht="30">
      <c r="A24" s="12" t="s">
        <v>27</v>
      </c>
      <c r="B24" s="19">
        <v>972.9</v>
      </c>
      <c r="C24" s="19">
        <v>1265.29</v>
      </c>
      <c r="D24" s="19">
        <v>1649.93</v>
      </c>
      <c r="E24" s="27">
        <f t="shared" si="0"/>
        <v>130.39935508855677</v>
      </c>
      <c r="F24" s="27">
        <f aca="true" t="shared" si="2" ref="F24:F30">D24/B24*100</f>
        <v>169.5888580532429</v>
      </c>
      <c r="G24" s="9"/>
    </row>
    <row r="25" spans="1:7" s="5" customFormat="1" ht="15.75">
      <c r="A25" s="13" t="s">
        <v>34</v>
      </c>
      <c r="B25" s="19">
        <v>27085.19</v>
      </c>
      <c r="C25" s="19">
        <v>21129.02</v>
      </c>
      <c r="D25" s="19">
        <v>18654.39</v>
      </c>
      <c r="E25" s="27">
        <f t="shared" si="0"/>
        <v>88.28800389227706</v>
      </c>
      <c r="F25" s="27">
        <f t="shared" si="2"/>
        <v>68.8730261814667</v>
      </c>
      <c r="G25" s="10"/>
    </row>
    <row r="26" spans="1:7" s="5" customFormat="1" ht="15.75">
      <c r="A26" s="12" t="s">
        <v>10</v>
      </c>
      <c r="B26" s="18">
        <v>6089</v>
      </c>
      <c r="C26" s="19">
        <v>6453.87</v>
      </c>
      <c r="D26" s="19">
        <v>4337.22</v>
      </c>
      <c r="E26" s="27">
        <f t="shared" si="0"/>
        <v>67.20339889089803</v>
      </c>
      <c r="F26" s="27">
        <f t="shared" si="2"/>
        <v>71.23041550336673</v>
      </c>
      <c r="G26" s="10"/>
    </row>
    <row r="27" spans="1:7" s="5" customFormat="1" ht="30">
      <c r="A27" s="15" t="s">
        <v>35</v>
      </c>
      <c r="B27" s="20">
        <v>3029.29</v>
      </c>
      <c r="C27" s="19">
        <v>2428.51</v>
      </c>
      <c r="D27" s="19">
        <v>2562.82</v>
      </c>
      <c r="E27" s="27">
        <f t="shared" si="0"/>
        <v>105.5305516551301</v>
      </c>
      <c r="F27" s="27">
        <f t="shared" si="2"/>
        <v>84.60134222870707</v>
      </c>
      <c r="G27" s="10"/>
    </row>
    <row r="28" spans="1:7" s="5" customFormat="1" ht="30" hidden="1">
      <c r="A28" s="15" t="s">
        <v>18</v>
      </c>
      <c r="B28" s="20"/>
      <c r="C28" s="23"/>
      <c r="D28" s="23"/>
      <c r="E28" s="27" t="e">
        <f t="shared" si="0"/>
        <v>#DIV/0!</v>
      </c>
      <c r="F28" s="27" t="e">
        <f t="shared" si="2"/>
        <v>#DIV/0!</v>
      </c>
      <c r="G28" s="10"/>
    </row>
    <row r="29" spans="1:7" s="5" customFormat="1" ht="30" hidden="1">
      <c r="A29" s="15" t="s">
        <v>11</v>
      </c>
      <c r="B29" s="20"/>
      <c r="C29" s="23"/>
      <c r="D29" s="23"/>
      <c r="E29" s="27" t="e">
        <f t="shared" si="0"/>
        <v>#DIV/0!</v>
      </c>
      <c r="F29" s="27" t="e">
        <f t="shared" si="2"/>
        <v>#DIV/0!</v>
      </c>
      <c r="G29" s="10"/>
    </row>
    <row r="30" spans="1:7" s="5" customFormat="1" ht="30">
      <c r="A30" s="15" t="s">
        <v>12</v>
      </c>
      <c r="B30" s="20">
        <v>4767</v>
      </c>
      <c r="C30" s="23">
        <v>3196.86</v>
      </c>
      <c r="D30" s="23">
        <v>3066.5</v>
      </c>
      <c r="E30" s="27">
        <f t="shared" si="0"/>
        <v>95.92224870654329</v>
      </c>
      <c r="F30" s="27">
        <f t="shared" si="2"/>
        <v>64.32766939374869</v>
      </c>
      <c r="G30" s="10"/>
    </row>
    <row r="31" spans="1:7" s="5" customFormat="1" ht="15.75">
      <c r="A31" s="15" t="s">
        <v>33</v>
      </c>
      <c r="B31" s="20"/>
      <c r="C31" s="23">
        <v>3.41</v>
      </c>
      <c r="D31" s="23">
        <v>3.35</v>
      </c>
      <c r="E31" s="27">
        <f>D31/C31*100</f>
        <v>98.24046920821115</v>
      </c>
      <c r="F31" s="27" t="s">
        <v>26</v>
      </c>
      <c r="G31" s="10"/>
    </row>
    <row r="32" spans="1:7" s="5" customFormat="1" ht="15.75" hidden="1">
      <c r="A32" s="12" t="s">
        <v>19</v>
      </c>
      <c r="B32" s="18"/>
      <c r="C32" s="23"/>
      <c r="D32" s="23"/>
      <c r="E32" s="27" t="e">
        <f t="shared" si="0"/>
        <v>#DIV/0!</v>
      </c>
      <c r="F32" s="27" t="e">
        <f>D32/B32*100</f>
        <v>#DIV/0!</v>
      </c>
      <c r="G32" s="10"/>
    </row>
    <row r="33" spans="1:7" s="5" customFormat="1" ht="30">
      <c r="A33" s="12" t="s">
        <v>46</v>
      </c>
      <c r="B33" s="19">
        <v>481</v>
      </c>
      <c r="C33" s="23">
        <v>3091.72</v>
      </c>
      <c r="D33" s="23">
        <v>850.29</v>
      </c>
      <c r="E33" s="27">
        <f t="shared" si="0"/>
        <v>27.502167078519403</v>
      </c>
      <c r="F33" s="27">
        <f>D33/B33*100</f>
        <v>176.77546777546777</v>
      </c>
      <c r="G33" s="10"/>
    </row>
    <row r="34" spans="1:7" s="5" customFormat="1" ht="15.75">
      <c r="A34" s="16" t="s">
        <v>41</v>
      </c>
      <c r="B34" s="19">
        <v>65</v>
      </c>
      <c r="C34" s="23">
        <v>97.88</v>
      </c>
      <c r="D34" s="23">
        <v>84.76</v>
      </c>
      <c r="E34" s="27">
        <f t="shared" si="0"/>
        <v>86.59583163056806</v>
      </c>
      <c r="F34" s="27">
        <f>D34/B34*100</f>
        <v>130.4</v>
      </c>
      <c r="G34" s="10"/>
    </row>
    <row r="35" spans="1:7" s="5" customFormat="1" ht="15.75">
      <c r="A35" s="16" t="s">
        <v>23</v>
      </c>
      <c r="B35" s="19">
        <v>2906</v>
      </c>
      <c r="C35" s="23">
        <v>7125.68</v>
      </c>
      <c r="D35" s="23">
        <v>4224.25</v>
      </c>
      <c r="E35" s="27">
        <f t="shared" si="0"/>
        <v>59.28206150149881</v>
      </c>
      <c r="F35" s="27">
        <f>D35/B35*100</f>
        <v>145.36304198210598</v>
      </c>
      <c r="G35" s="10"/>
    </row>
    <row r="36" spans="1:7" s="5" customFormat="1" ht="15.75">
      <c r="A36" s="15" t="s">
        <v>38</v>
      </c>
      <c r="B36" s="20">
        <v>2023</v>
      </c>
      <c r="C36" s="23">
        <v>2037.65</v>
      </c>
      <c r="D36" s="23">
        <v>1530.49</v>
      </c>
      <c r="E36" s="27">
        <f t="shared" si="0"/>
        <v>75.11054400903001</v>
      </c>
      <c r="F36" s="27">
        <f>D36/B36*100</f>
        <v>75.65447355412753</v>
      </c>
      <c r="G36" s="10"/>
    </row>
    <row r="37" spans="1:7" s="5" customFormat="1" ht="15.75">
      <c r="A37" s="15" t="s">
        <v>13</v>
      </c>
      <c r="B37" s="20"/>
      <c r="C37" s="20">
        <v>1.64</v>
      </c>
      <c r="D37" s="20"/>
      <c r="E37" s="27">
        <f>D37/C37*100</f>
        <v>0</v>
      </c>
      <c r="F37" s="27" t="s">
        <v>26</v>
      </c>
      <c r="G37" s="10"/>
    </row>
    <row r="38" spans="1:7" s="5" customFormat="1" ht="16.5" customHeight="1">
      <c r="A38" s="15" t="s">
        <v>30</v>
      </c>
      <c r="B38" s="20">
        <v>7125</v>
      </c>
      <c r="C38" s="20">
        <v>5514.69</v>
      </c>
      <c r="D38" s="20">
        <v>5045.87</v>
      </c>
      <c r="E38" s="27">
        <f aca="true" t="shared" si="3" ref="E38:E43">D38/C38*100</f>
        <v>91.49870618294048</v>
      </c>
      <c r="F38" s="27">
        <f>D38/B38*100</f>
        <v>70.81922807017543</v>
      </c>
      <c r="G38" s="10"/>
    </row>
    <row r="39" spans="1:7" s="5" customFormat="1" ht="15.75">
      <c r="A39" s="12" t="s">
        <v>14</v>
      </c>
      <c r="B39" s="18"/>
      <c r="C39" s="20"/>
      <c r="D39" s="20">
        <v>10.72</v>
      </c>
      <c r="E39" s="27" t="s">
        <v>26</v>
      </c>
      <c r="F39" s="27" t="s">
        <v>26</v>
      </c>
      <c r="G39" s="10"/>
    </row>
    <row r="40" spans="1:7" s="5" customFormat="1" ht="15.75">
      <c r="A40" s="17" t="s">
        <v>28</v>
      </c>
      <c r="B40" s="24"/>
      <c r="C40" s="20">
        <v>-2047.17</v>
      </c>
      <c r="D40" s="20">
        <v>37.19</v>
      </c>
      <c r="E40" s="27">
        <f t="shared" si="3"/>
        <v>-1.8166542104466161</v>
      </c>
      <c r="F40" s="27" t="s">
        <v>26</v>
      </c>
      <c r="G40" s="10"/>
    </row>
    <row r="41" spans="1:7" s="4" customFormat="1" ht="22.5" customHeight="1">
      <c r="A41" s="28" t="s">
        <v>15</v>
      </c>
      <c r="B41" s="29">
        <f>B4+B21</f>
        <v>669495.38</v>
      </c>
      <c r="C41" s="29">
        <f>C4+C21</f>
        <v>425344.4199999999</v>
      </c>
      <c r="D41" s="29">
        <f>D4+D21</f>
        <v>514305.46</v>
      </c>
      <c r="E41" s="30">
        <f t="shared" si="3"/>
        <v>120.91505984726452</v>
      </c>
      <c r="F41" s="30">
        <f aca="true" t="shared" si="4" ref="F41:F46">D41/B41*100</f>
        <v>76.81986692723704</v>
      </c>
      <c r="G41" s="9"/>
    </row>
    <row r="42" spans="1:7" s="5" customFormat="1" ht="15.75" hidden="1">
      <c r="A42" s="15" t="s">
        <v>22</v>
      </c>
      <c r="B42" s="20">
        <v>0</v>
      </c>
      <c r="C42" s="19">
        <v>0</v>
      </c>
      <c r="D42" s="25">
        <v>0</v>
      </c>
      <c r="E42" s="27" t="e">
        <f t="shared" si="3"/>
        <v>#DIV/0!</v>
      </c>
      <c r="F42" s="27" t="e">
        <f t="shared" si="4"/>
        <v>#DIV/0!</v>
      </c>
      <c r="G42" s="10"/>
    </row>
    <row r="43" spans="1:7" s="5" customFormat="1" ht="15.75">
      <c r="A43" s="15" t="s">
        <v>17</v>
      </c>
      <c r="B43" s="20">
        <v>325</v>
      </c>
      <c r="C43" s="19">
        <v>472.07</v>
      </c>
      <c r="D43" s="19">
        <v>268.5</v>
      </c>
      <c r="E43" s="27">
        <f t="shared" si="3"/>
        <v>56.87715804859449</v>
      </c>
      <c r="F43" s="27">
        <f t="shared" si="4"/>
        <v>82.61538461538461</v>
      </c>
      <c r="G43" s="10"/>
    </row>
    <row r="44" spans="1:7" s="5" customFormat="1" ht="15.75">
      <c r="A44" s="28" t="s">
        <v>16</v>
      </c>
      <c r="B44" s="29">
        <f>B41+B42+B43</f>
        <v>669820.38</v>
      </c>
      <c r="C44" s="29">
        <f>C41+C42+C43</f>
        <v>425816.48999999993</v>
      </c>
      <c r="D44" s="29">
        <f>D41+D42+D43</f>
        <v>514573.96</v>
      </c>
      <c r="E44" s="30">
        <f>D44/C44*100</f>
        <v>120.8440659496301</v>
      </c>
      <c r="F44" s="30">
        <f t="shared" si="4"/>
        <v>76.82267893968829</v>
      </c>
      <c r="G44" s="10"/>
    </row>
    <row r="45" spans="1:7" s="5" customFormat="1" ht="15.75">
      <c r="A45" s="12" t="s">
        <v>45</v>
      </c>
      <c r="B45" s="19">
        <v>590792.7</v>
      </c>
      <c r="C45" s="19">
        <v>429833.9</v>
      </c>
      <c r="D45" s="19">
        <v>365778.9</v>
      </c>
      <c r="E45" s="27">
        <f>D45/C45*100</f>
        <v>85.09773193784855</v>
      </c>
      <c r="F45" s="27">
        <f t="shared" si="4"/>
        <v>61.91323961856673</v>
      </c>
      <c r="G45" s="10"/>
    </row>
    <row r="46" spans="1:7" s="4" customFormat="1" ht="22.5" customHeight="1">
      <c r="A46" s="32" t="s">
        <v>44</v>
      </c>
      <c r="B46" s="29">
        <f>B44+B45</f>
        <v>1260613.08</v>
      </c>
      <c r="C46" s="29">
        <f>C44+C45</f>
        <v>855650.3899999999</v>
      </c>
      <c r="D46" s="29">
        <f>D44+D45</f>
        <v>880352.8600000001</v>
      </c>
      <c r="E46" s="27">
        <f>D46/C46*100</f>
        <v>102.88698167951517</v>
      </c>
      <c r="F46" s="27">
        <f t="shared" si="4"/>
        <v>69.8352947440463</v>
      </c>
      <c r="G46" s="9"/>
    </row>
  </sheetData>
  <sheetProtection/>
  <mergeCells count="1">
    <mergeCell ref="A1:F1"/>
  </mergeCells>
  <printOptions/>
  <pageMargins left="0.7874015748031497" right="0.3937007874015748" top="0.7874015748031497" bottom="0.3937007874015748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Дубовскова Светлана Георгиевна</dc:creator>
  <cp:keywords/>
  <dc:description/>
  <cp:lastModifiedBy>Петрова</cp:lastModifiedBy>
  <cp:lastPrinted>2013-09-12T14:32:53Z</cp:lastPrinted>
  <dcterms:created xsi:type="dcterms:W3CDTF">2005-02-16T06:07:42Z</dcterms:created>
  <dcterms:modified xsi:type="dcterms:W3CDTF">2013-11-18T08:24:19Z</dcterms:modified>
  <cp:category/>
  <cp:version/>
  <cp:contentType/>
  <cp:contentStatus/>
</cp:coreProperties>
</file>