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6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2.6" sheetId="10" r:id="rId10"/>
    <sheet name="2.7" sheetId="11" r:id="rId11"/>
    <sheet name="3.1" sheetId="12" r:id="rId12"/>
    <sheet name="3.2" sheetId="13" r:id="rId13"/>
    <sheet name="4.4" sheetId="14" r:id="rId14"/>
    <sheet name="4.1" sheetId="15" r:id="rId15"/>
    <sheet name="4.2" sheetId="16" r:id="rId16"/>
    <sheet name="4.3" sheetId="17" r:id="rId17"/>
    <sheet name="Лист1" sheetId="18" r:id="rId18"/>
  </sheets>
  <definedNames/>
  <calcPr fullCalcOnLoad="1"/>
</workbook>
</file>

<file path=xl/sharedStrings.xml><?xml version="1.0" encoding="utf-8"?>
<sst xmlns="http://schemas.openxmlformats.org/spreadsheetml/2006/main" count="313" uniqueCount="93">
  <si>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</si>
  <si>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</si>
  <si>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</si>
  <si>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Качество составления Доклада о результатах и основных направлениях деятельности субъекта бюджетного планирования</t>
  </si>
  <si>
    <t>Наименование ГРБС</t>
  </si>
  <si>
    <t>Совет</t>
  </si>
  <si>
    <t>Администрация</t>
  </si>
  <si>
    <t>Управление образования</t>
  </si>
  <si>
    <t>Отдел культуры</t>
  </si>
  <si>
    <t>Отдел по делам молодежи</t>
  </si>
  <si>
    <t xml:space="preserve">Наличие Доклада о результатах и основных направлениях деятельности </t>
  </si>
  <si>
    <t>Возвращался/ не возвращался</t>
  </si>
  <si>
    <t>Наличие предоставленных в соответствии с утвержденным порядком обоснований бюджетных ассигнований</t>
  </si>
  <si>
    <t>представлены/ не представлены</t>
  </si>
  <si>
    <t>Наличие представленных обоснований бюджетных ассигнований</t>
  </si>
  <si>
    <t>Доля бюджетных ассигнований, представленных в программном виде</t>
  </si>
  <si>
    <t>Качество планирования расходов: доля суммы изменений в сводную бюджетную роспись бюджета МО Приморско-Ахтарский район</t>
  </si>
  <si>
    <t>S1 - cумма положительных изменений СБР и ЛБО в случае увеличения бюджетных ассигнований за счет экономии по использованию БА на оказание муниципальных услуг, изменений бюджетной классификации и (или) кодов мероприятий</t>
  </si>
  <si>
    <t>b - объем бюджетных ассигнований согласно сводной бюджетной росписи бюджета МО Приморско-Ахтарский район с учетом внесенных в нее изменений по осостоянию на конец отчетного периода</t>
  </si>
  <si>
    <t>Доля неиспользованных на конец отчетного финансового года бюджетных ассигнований</t>
  </si>
  <si>
    <t>b - объем бюджетных ассигнований в отчетном финансовом году согласно сводной бюджетной росписи бюджета МО Приморско-Ахтарский район с учетом внесенных в нее изменений</t>
  </si>
  <si>
    <t>Е - кассовое исполнение расходов ГРБС в отчетном финансовом году</t>
  </si>
  <si>
    <t>Равномерность расходов</t>
  </si>
  <si>
    <t>Еср - средний объем кассовых расходов за I-III квартал отчетного периода (за счет собственных средств бюджета МО Приморско-Ахтарский район)</t>
  </si>
  <si>
    <t>январь</t>
  </si>
  <si>
    <t>февраль</t>
  </si>
  <si>
    <t>март</t>
  </si>
  <si>
    <t>апрель</t>
  </si>
  <si>
    <t>июль</t>
  </si>
  <si>
    <t>август</t>
  </si>
  <si>
    <t xml:space="preserve">май </t>
  </si>
  <si>
    <t>июнь</t>
  </si>
  <si>
    <t>сентябрь</t>
  </si>
  <si>
    <t>октябрь</t>
  </si>
  <si>
    <t>ноябрь</t>
  </si>
  <si>
    <t>декабрь</t>
  </si>
  <si>
    <t>план</t>
  </si>
  <si>
    <t>факт</t>
  </si>
  <si>
    <t>Показатели исполнения кассового плана за каждый месяц отчетного периода</t>
  </si>
  <si>
    <t>Качество составления прогноза по кассовым выплатам</t>
  </si>
  <si>
    <t>Эффективность управления  кредиторской задолженностью по расчетам с поставщиками и подрядчиками</t>
  </si>
  <si>
    <t>К - объем кредиторской задолженности по расчетам с поставщиками и подрядчиками по состоянию на 1 января года, следующего за отчетным</t>
  </si>
  <si>
    <t>Е - кассовое исполнение расходов в отчетном финансовом году</t>
  </si>
  <si>
    <t>Доля аннулированных расходных расписаний</t>
  </si>
  <si>
    <t>No - количество аннулированных в отчетном периоде оформленных ГРБС расходных расписаний</t>
  </si>
  <si>
    <t>Динамика управления дебиторской задолженностью по расчетам с поставщиками и подрядчиками</t>
  </si>
  <si>
    <t>Р - объем просроченной кредиторской задолженности муниципальных учреждений на конец отчетного периода</t>
  </si>
  <si>
    <t>Nа - объем поступивших в бюджет МО Приморско-Ахтарский район межбюджетных трансфертов в отчетном финансовом году</t>
  </si>
  <si>
    <t>Динамика нарушений, выявленных в ходе внешних контрольных мероприятий</t>
  </si>
  <si>
    <t>No - количество нарушений, выявленных в ходе внешних контрольных мероприятий, по состоянию на 1 января отчетного года, отпределяемое в соответствии с таблицей "Сведения о результатах внешних контрольных мероприятий"</t>
  </si>
  <si>
    <t>N1 - количество нарушений, выявленных в ходе внешних контрольных мероприятий, по состоянию на 1 января года, следующего за отчетным, отпределяемое в соответствии с таблицей "Сведения о результатах внешних контрольных мероприятий"</t>
  </si>
  <si>
    <t>Доля недостач и хищений денежных средств и материальных ценностей</t>
  </si>
  <si>
    <t>Т - сумма установленных недостач и хищений денежных средств и материальных ценностей у ГРБС в отчетном финансовом году</t>
  </si>
  <si>
    <t>О - основные средства (остаточная стоимость) ГРБС</t>
  </si>
  <si>
    <t>N - нематериальные активы (остаточная стоимость) ГРБС</t>
  </si>
  <si>
    <t>М - материальные запасы ГРБС</t>
  </si>
  <si>
    <t>А - вложения ГРБС в нефинансовые активы</t>
  </si>
  <si>
    <t>R - нефинансовые активы ГРБС в пути</t>
  </si>
  <si>
    <t>S - денежные средства ГРБС</t>
  </si>
  <si>
    <t>V - финансовые вложения ГРБС</t>
  </si>
  <si>
    <t xml:space="preserve">Sобщ - общая сумма бюджетных ассигнований, предусмотренная решением Совета МО </t>
  </si>
  <si>
    <t>Е1 - кассовые расходы в1  квартале отчетного периода (за счет собственных средств бюджета МО Приморско-Ахтарский район)</t>
  </si>
  <si>
    <t>Е2 - кассовые расходы во 2 квартале отчетного периода (за счет собственных средств бюджета МО Приморско-Ахтарский район)</t>
  </si>
  <si>
    <t>Е3 - кассовые расходы в 3 квартале отчетного периода (за счет собственных средств бюджета МО Приморско-Ахтарский район)</t>
  </si>
  <si>
    <t>Е4 - кассовые расходы в 4 квартале отчетного периода (за счет собственных средств бюджета МО Приморско-Ахтарский район)</t>
  </si>
  <si>
    <t>na - остатки целевых средств  бюджетаМО Приморско-Ахтарский район, образовавшиеся на 1 января года, следующего за отчетным</t>
  </si>
  <si>
    <t>% исполнения</t>
  </si>
  <si>
    <t>КСП</t>
  </si>
  <si>
    <t xml:space="preserve">КСП </t>
  </si>
  <si>
    <t>ксп</t>
  </si>
  <si>
    <t>Dn-1 - объем дебиторской задолженности по расчетам с поставщиками и подрядчиками по состоянию на 1 января отчетного года (01.01.2013)</t>
  </si>
  <si>
    <t>Dn - объем дебиторской задолженности по расчетам с поставщиками и подрядчиками по состоянию на 1 января года, следующего за отчетным</t>
  </si>
  <si>
    <t>Sp - cумма бюджетных ассигнований, представленная в виде муниципальных программ</t>
  </si>
  <si>
    <t>Доля муниципальных учреждений, выполнивших муниципальное задание (в пределах установленных допустимых отклонений от установленных показателей) в общем количестве муниципальных учреждений, которым установлены муниципальные задания</t>
  </si>
  <si>
    <t>Количество муниципальных учреждений, выполнивших муниципальное задание (в пределах установленных допустимых отклонений от установленных показателей)</t>
  </si>
  <si>
    <t>Общее количество муниципальных учреждений, которым установлены муниципальные задания</t>
  </si>
  <si>
    <t>Rj - кассовое исполнение по доходам по возврату остатков в краевой  бюджет в течение первых  15 рабочих дней года, следующего за отчетным</t>
  </si>
  <si>
    <t>N - общее количество принятых от ГРБС расходных расписаний, оформленных ГРБС</t>
  </si>
  <si>
    <t>S-обеспечение деятельности главы МО, администрации МО, резервный фонд</t>
  </si>
  <si>
    <t>Эффективность использования межбюджетных трансфертов, полученных из бюджетов другого уровня</t>
  </si>
  <si>
    <t>Качество администрирования доходов по возврату остатков в  бюджеты другого уровня</t>
  </si>
  <si>
    <t>наличие</t>
  </si>
  <si>
    <t>выполняется</t>
  </si>
  <si>
    <t>представлены</t>
  </si>
  <si>
    <t>Rp - остатки целевых средств бюджета МО Приморско-Ахтарский район, образовавшиеся на 1 января года, следующего за отчетным;</t>
  </si>
  <si>
    <t>Наличие просроченной кредиторской задолженности муниципальных учреждений по всем видам деятельности на конец отчетного периода</t>
  </si>
  <si>
    <t>х</t>
  </si>
  <si>
    <t>Отдел ФК и спорта</t>
  </si>
  <si>
    <t>Отдел ФК и спорт</t>
  </si>
  <si>
    <t>представлен</t>
  </si>
  <si>
    <t>не возвращался</t>
  </si>
  <si>
    <t>2018 год</t>
  </si>
  <si>
    <t>новый ГРБС за 2018 годпринимается равным 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</si>
</sst>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#,##0.0"/>
    <numFmt numFmtId="196" formatCode="#,##0.00;[Red]\-#,##0.00;0.00"/>
    <numFmt numFmtId="197" formatCode="0.00000"/>
    <numFmt numFmtId="198" formatCode="#,##0.000"/>
  </numFmts>
  <fonts count="4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195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196" fontId="6" fillId="0" borderId="10" xfId="53" applyNumberFormat="1" applyFont="1" applyFill="1" applyBorder="1" applyAlignment="1" applyProtection="1">
      <alignment/>
      <protection hidden="1"/>
    </xf>
    <xf numFmtId="4" fontId="7" fillId="0" borderId="10" xfId="0" applyNumberFormat="1" applyFont="1" applyBorder="1" applyAlignment="1">
      <alignment/>
    </xf>
    <xf numFmtId="196" fontId="6" fillId="0" borderId="10" xfId="53" applyNumberFormat="1" applyFont="1" applyFill="1" applyBorder="1" applyAlignment="1" applyProtection="1">
      <alignment horizontal="right"/>
      <protection hidden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95" fontId="0" fillId="0" borderId="0" xfId="0" applyNumberFormat="1" applyAlignment="1">
      <alignment/>
    </xf>
    <xf numFmtId="195" fontId="0" fillId="0" borderId="0" xfId="0" applyNumberFormat="1" applyFill="1" applyBorder="1" applyAlignment="1">
      <alignment/>
    </xf>
    <xf numFmtId="195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0" borderId="0" xfId="0" applyBorder="1" applyAlignment="1">
      <alignment/>
    </xf>
    <xf numFmtId="195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198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98" fontId="0" fillId="0" borderId="10" xfId="0" applyNumberFormat="1" applyFill="1" applyBorder="1" applyAlignment="1">
      <alignment/>
    </xf>
    <xf numFmtId="0" fontId="0" fillId="34" borderId="1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/>
    </xf>
    <xf numFmtId="196" fontId="0" fillId="0" borderId="10" xfId="0" applyNumberFormat="1" applyFont="1" applyBorder="1" applyAlignment="1">
      <alignment/>
    </xf>
    <xf numFmtId="196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34" borderId="15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 wrapText="1"/>
    </xf>
    <xf numFmtId="0" fontId="0" fillId="33" borderId="16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E12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20.8515625" style="0" customWidth="1"/>
    <col min="5" max="5" width="15.140625" style="0" customWidth="1"/>
  </cols>
  <sheetData>
    <row r="2" spans="2:5" ht="27.75" customHeight="1">
      <c r="B2" s="43" t="s">
        <v>3</v>
      </c>
      <c r="C2" s="44"/>
      <c r="D2" s="44"/>
      <c r="E2" s="44"/>
    </row>
    <row r="5" spans="2:5" ht="87" customHeight="1">
      <c r="B5" s="2" t="s">
        <v>4</v>
      </c>
      <c r="C5" s="2" t="s">
        <v>10</v>
      </c>
      <c r="D5" s="2" t="s">
        <v>11</v>
      </c>
      <c r="E5" s="2" t="s">
        <v>0</v>
      </c>
    </row>
    <row r="6" spans="2:5" ht="12.75">
      <c r="B6" s="3" t="s">
        <v>5</v>
      </c>
      <c r="C6" s="23" t="s">
        <v>89</v>
      </c>
      <c r="D6" s="32" t="s">
        <v>90</v>
      </c>
      <c r="E6" s="22" t="s">
        <v>82</v>
      </c>
    </row>
    <row r="7" spans="2:5" ht="12.75">
      <c r="B7" s="3" t="s">
        <v>6</v>
      </c>
      <c r="C7" s="23" t="s">
        <v>89</v>
      </c>
      <c r="D7" s="32" t="s">
        <v>90</v>
      </c>
      <c r="E7" s="22" t="s">
        <v>82</v>
      </c>
    </row>
    <row r="8" spans="2:5" ht="12.75">
      <c r="B8" s="3" t="s">
        <v>67</v>
      </c>
      <c r="C8" s="23" t="s">
        <v>89</v>
      </c>
      <c r="D8" s="32" t="s">
        <v>90</v>
      </c>
      <c r="E8" s="22" t="s">
        <v>82</v>
      </c>
    </row>
    <row r="9" spans="2:5" ht="12.75">
      <c r="B9" s="3" t="s">
        <v>7</v>
      </c>
      <c r="C9" s="23" t="s">
        <v>89</v>
      </c>
      <c r="D9" s="32" t="s">
        <v>90</v>
      </c>
      <c r="E9" s="22" t="s">
        <v>82</v>
      </c>
    </row>
    <row r="10" spans="2:5" ht="12.75">
      <c r="B10" s="3" t="s">
        <v>8</v>
      </c>
      <c r="C10" s="23" t="s">
        <v>89</v>
      </c>
      <c r="D10" s="32" t="s">
        <v>90</v>
      </c>
      <c r="E10" s="22" t="s">
        <v>82</v>
      </c>
    </row>
    <row r="11" spans="2:5" ht="38.25">
      <c r="B11" s="3" t="s">
        <v>87</v>
      </c>
      <c r="C11" s="42" t="s">
        <v>92</v>
      </c>
      <c r="D11" s="42" t="s">
        <v>92</v>
      </c>
      <c r="E11" s="22" t="s">
        <v>82</v>
      </c>
    </row>
    <row r="12" spans="2:5" ht="12.75">
      <c r="B12" s="3" t="s">
        <v>9</v>
      </c>
      <c r="C12" s="23" t="s">
        <v>89</v>
      </c>
      <c r="D12" s="32" t="s">
        <v>90</v>
      </c>
      <c r="E12" s="22" t="s">
        <v>82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C12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</cols>
  <sheetData>
    <row r="2" spans="2:3" ht="27.75" customHeight="1">
      <c r="B2" s="43" t="s">
        <v>85</v>
      </c>
      <c r="C2" s="44"/>
    </row>
    <row r="5" spans="2:3" ht="87" customHeight="1">
      <c r="B5" s="2" t="s">
        <v>4</v>
      </c>
      <c r="C5" s="2" t="s">
        <v>46</v>
      </c>
    </row>
    <row r="6" spans="2:3" ht="12.75">
      <c r="B6" s="3" t="s">
        <v>5</v>
      </c>
      <c r="C6" s="30">
        <v>0</v>
      </c>
    </row>
    <row r="7" spans="2:3" ht="12.75">
      <c r="B7" s="3" t="s">
        <v>6</v>
      </c>
      <c r="C7" s="30">
        <v>0</v>
      </c>
    </row>
    <row r="8" spans="2:3" ht="12.75">
      <c r="B8" s="3" t="s">
        <v>67</v>
      </c>
      <c r="C8" s="30">
        <v>0</v>
      </c>
    </row>
    <row r="9" spans="2:3" ht="12.75">
      <c r="B9" s="3" t="s">
        <v>7</v>
      </c>
      <c r="C9" s="30">
        <v>0</v>
      </c>
    </row>
    <row r="10" spans="2:3" ht="12.75">
      <c r="B10" s="3" t="s">
        <v>8</v>
      </c>
      <c r="C10" s="30">
        <v>0</v>
      </c>
    </row>
    <row r="11" spans="2:3" ht="12.75">
      <c r="B11" s="3" t="s">
        <v>87</v>
      </c>
      <c r="C11" s="31">
        <v>0</v>
      </c>
    </row>
    <row r="12" spans="2:3" ht="12.75">
      <c r="B12" s="3" t="s">
        <v>9</v>
      </c>
      <c r="C12" s="31">
        <v>0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2"/>
  <sheetViews>
    <sheetView zoomScalePageLayoutView="0" workbookViewId="0" topLeftCell="B1">
      <selection activeCell="B8" sqref="A8:IV8"/>
    </sheetView>
  </sheetViews>
  <sheetFormatPr defaultColWidth="9.140625" defaultRowHeight="12.75"/>
  <cols>
    <col min="2" max="2" width="25.710937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45</v>
      </c>
      <c r="C2" s="44"/>
      <c r="D2" s="44"/>
    </row>
    <row r="5" spans="2:4" ht="102" customHeight="1">
      <c r="B5" s="2" t="s">
        <v>4</v>
      </c>
      <c r="C5" s="2" t="s">
        <v>71</v>
      </c>
      <c r="D5" s="2" t="s">
        <v>70</v>
      </c>
    </row>
    <row r="6" spans="2:4" ht="12.75">
      <c r="B6" s="3" t="s">
        <v>5</v>
      </c>
      <c r="C6" s="20">
        <v>14.62</v>
      </c>
      <c r="D6" s="20">
        <v>0</v>
      </c>
    </row>
    <row r="7" spans="2:4" ht="12.75">
      <c r="B7" s="3" t="s">
        <v>6</v>
      </c>
      <c r="C7" s="20">
        <v>8371.52</v>
      </c>
      <c r="D7" s="20">
        <v>70045.85</v>
      </c>
    </row>
    <row r="8" spans="2:4" ht="12.75">
      <c r="B8" s="3" t="s">
        <v>68</v>
      </c>
      <c r="C8" s="20">
        <v>158.12</v>
      </c>
      <c r="D8" s="20">
        <v>243.09</v>
      </c>
    </row>
    <row r="9" spans="2:4" ht="12.75">
      <c r="B9" s="3" t="s">
        <v>7</v>
      </c>
      <c r="C9" s="20">
        <v>35721.22</v>
      </c>
      <c r="D9" s="20">
        <v>1582.84</v>
      </c>
    </row>
    <row r="10" spans="2:4" ht="12.75">
      <c r="B10" s="3" t="s">
        <v>8</v>
      </c>
      <c r="C10" s="20">
        <v>261441.89</v>
      </c>
      <c r="D10" s="20">
        <v>216890.37</v>
      </c>
    </row>
    <row r="11" spans="2:4" ht="12.75">
      <c r="B11" s="3" t="s">
        <v>87</v>
      </c>
      <c r="C11" s="20">
        <v>0</v>
      </c>
      <c r="D11" s="20">
        <v>0</v>
      </c>
    </row>
    <row r="12" spans="2:4" ht="12.75">
      <c r="B12" s="3" t="s">
        <v>9</v>
      </c>
      <c r="C12" s="20">
        <v>700065.9</v>
      </c>
      <c r="D12" s="20">
        <v>422063.81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3"/>
  <sheetViews>
    <sheetView zoomScalePageLayoutView="0" workbookViewId="0" topLeftCell="B1">
      <selection activeCell="C13" sqref="C13:D13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79</v>
      </c>
      <c r="C2" s="44"/>
      <c r="D2" s="44"/>
    </row>
    <row r="5" spans="2:4" ht="113.25" customHeight="1">
      <c r="B5" s="2" t="s">
        <v>4</v>
      </c>
      <c r="C5" s="2" t="s">
        <v>65</v>
      </c>
      <c r="D5" s="2" t="s">
        <v>47</v>
      </c>
    </row>
    <row r="6" spans="2:4" ht="12.75">
      <c r="B6" s="3" t="s">
        <v>5</v>
      </c>
      <c r="C6" s="14">
        <v>0</v>
      </c>
      <c r="D6" s="14">
        <v>0</v>
      </c>
    </row>
    <row r="7" spans="2:4" ht="12.75">
      <c r="B7" s="3" t="s">
        <v>6</v>
      </c>
      <c r="C7" s="14">
        <v>40.68</v>
      </c>
      <c r="D7" s="14">
        <v>366679379.49</v>
      </c>
    </row>
    <row r="8" spans="2:4" ht="12.75">
      <c r="B8" s="3" t="s">
        <v>67</v>
      </c>
      <c r="C8" s="14">
        <v>208.75</v>
      </c>
      <c r="D8" s="14">
        <v>634500</v>
      </c>
    </row>
    <row r="9" spans="2:4" ht="12.75">
      <c r="B9" s="3" t="s">
        <v>7</v>
      </c>
      <c r="C9" s="14">
        <v>108.25</v>
      </c>
      <c r="D9" s="14">
        <v>370108066.54</v>
      </c>
    </row>
    <row r="10" spans="2:4" ht="12.75">
      <c r="B10" s="3" t="s">
        <v>8</v>
      </c>
      <c r="C10" s="14">
        <v>0</v>
      </c>
      <c r="D10" s="14">
        <v>10963000</v>
      </c>
    </row>
    <row r="11" spans="2:4" ht="12.75">
      <c r="B11" s="3" t="s">
        <v>87</v>
      </c>
      <c r="C11" s="14">
        <v>0</v>
      </c>
      <c r="D11" s="14">
        <v>0</v>
      </c>
    </row>
    <row r="12" spans="2:4" ht="12.75">
      <c r="B12" s="3" t="s">
        <v>9</v>
      </c>
      <c r="C12" s="14">
        <v>0</v>
      </c>
      <c r="D12" s="14">
        <v>0</v>
      </c>
    </row>
    <row r="13" spans="3:4" ht="12.75">
      <c r="C13" s="19"/>
      <c r="D13" s="19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3"/>
  <sheetViews>
    <sheetView zoomScalePageLayoutView="0" workbookViewId="0" topLeftCell="B1">
      <selection activeCell="D24" sqref="D24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80</v>
      </c>
      <c r="C2" s="44"/>
      <c r="D2" s="44"/>
    </row>
    <row r="5" spans="2:4" ht="95.25" customHeight="1">
      <c r="B5" s="2" t="s">
        <v>4</v>
      </c>
      <c r="C5" s="2" t="s">
        <v>84</v>
      </c>
      <c r="D5" s="2" t="s">
        <v>76</v>
      </c>
    </row>
    <row r="6" spans="2:4" ht="12.75">
      <c r="B6" s="3" t="s">
        <v>5</v>
      </c>
      <c r="C6" s="14">
        <v>0</v>
      </c>
      <c r="D6" s="14">
        <v>0</v>
      </c>
    </row>
    <row r="7" spans="2:4" ht="12.75">
      <c r="B7" s="3" t="s">
        <v>6</v>
      </c>
      <c r="C7" s="14">
        <v>40.68</v>
      </c>
      <c r="D7" s="14">
        <v>40.68</v>
      </c>
    </row>
    <row r="8" spans="2:4" ht="12.75">
      <c r="B8" s="3" t="s">
        <v>69</v>
      </c>
      <c r="C8" s="14">
        <v>208.75</v>
      </c>
      <c r="D8" s="14">
        <v>208.75</v>
      </c>
    </row>
    <row r="9" spans="2:4" ht="12.75">
      <c r="B9" s="3" t="s">
        <v>7</v>
      </c>
      <c r="C9" s="14">
        <v>108.25</v>
      </c>
      <c r="D9" s="14">
        <v>108.25</v>
      </c>
    </row>
    <row r="10" spans="2:4" ht="12.75">
      <c r="B10" s="3" t="s">
        <v>8</v>
      </c>
      <c r="C10" s="14">
        <v>0</v>
      </c>
      <c r="D10" s="14">
        <v>0</v>
      </c>
    </row>
    <row r="11" spans="2:4" ht="12.75">
      <c r="B11" s="3" t="s">
        <v>88</v>
      </c>
      <c r="C11" s="14">
        <v>0</v>
      </c>
      <c r="D11" s="14">
        <v>0</v>
      </c>
    </row>
    <row r="12" spans="2:4" ht="12.75">
      <c r="B12" s="3" t="s">
        <v>9</v>
      </c>
      <c r="C12" s="14">
        <v>0</v>
      </c>
      <c r="D12" s="14">
        <v>0</v>
      </c>
    </row>
    <row r="13" spans="3:4" ht="12.75">
      <c r="C13" s="19"/>
      <c r="D13" s="19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C12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25.57421875" style="0" customWidth="1"/>
    <col min="3" max="3" width="25.7109375" style="0" customWidth="1"/>
  </cols>
  <sheetData>
    <row r="2" spans="2:3" ht="27.75" customHeight="1">
      <c r="B2" s="43" t="s">
        <v>1</v>
      </c>
      <c r="C2" s="44"/>
    </row>
    <row r="5" spans="2:3" ht="94.5" customHeight="1">
      <c r="B5" s="2" t="s">
        <v>4</v>
      </c>
      <c r="C5" s="2" t="s">
        <v>2</v>
      </c>
    </row>
    <row r="6" spans="2:3" ht="12.75">
      <c r="B6" s="3" t="s">
        <v>5</v>
      </c>
      <c r="C6" s="1">
        <v>0</v>
      </c>
    </row>
    <row r="7" spans="2:3" ht="12.75">
      <c r="B7" s="3" t="s">
        <v>6</v>
      </c>
      <c r="C7" s="1">
        <v>0</v>
      </c>
    </row>
    <row r="8" spans="2:3" ht="12.75">
      <c r="B8" s="3" t="s">
        <v>69</v>
      </c>
      <c r="C8" s="1">
        <v>0</v>
      </c>
    </row>
    <row r="9" spans="2:3" ht="12.75">
      <c r="B9" s="3" t="s">
        <v>7</v>
      </c>
      <c r="C9" s="1">
        <v>0</v>
      </c>
    </row>
    <row r="10" spans="2:3" ht="12.75">
      <c r="B10" s="3" t="s">
        <v>8</v>
      </c>
      <c r="C10" s="1">
        <v>0</v>
      </c>
    </row>
    <row r="11" spans="2:3" ht="12.75">
      <c r="B11" s="3" t="s">
        <v>9</v>
      </c>
      <c r="C11" s="1">
        <v>0</v>
      </c>
    </row>
    <row r="12" ht="12.75">
      <c r="C12" s="7"/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2"/>
  <sheetViews>
    <sheetView zoomScalePageLayoutView="0" workbookViewId="0" topLeftCell="A2">
      <selection activeCell="D7" sqref="D7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22.57421875" style="0" customWidth="1"/>
  </cols>
  <sheetData>
    <row r="2" spans="2:4" ht="69.75" customHeight="1">
      <c r="B2" s="43" t="s">
        <v>73</v>
      </c>
      <c r="C2" s="44"/>
      <c r="D2" s="44"/>
    </row>
    <row r="5" spans="2:4" ht="87" customHeight="1">
      <c r="B5" s="2" t="s">
        <v>4</v>
      </c>
      <c r="C5" s="2" t="s">
        <v>74</v>
      </c>
      <c r="D5" s="2" t="s">
        <v>75</v>
      </c>
    </row>
    <row r="6" spans="2:4" ht="12.75">
      <c r="B6" s="3" t="s">
        <v>5</v>
      </c>
      <c r="C6" s="15"/>
      <c r="D6" s="15"/>
    </row>
    <row r="7" spans="2:4" ht="12.75">
      <c r="B7" s="3" t="s">
        <v>6</v>
      </c>
      <c r="C7" s="15">
        <v>2</v>
      </c>
      <c r="D7" s="15">
        <v>2</v>
      </c>
    </row>
    <row r="8" spans="2:4" ht="12.75">
      <c r="B8" s="3" t="s">
        <v>69</v>
      </c>
      <c r="C8" s="15"/>
      <c r="D8" s="15"/>
    </row>
    <row r="9" spans="2:4" ht="12.75">
      <c r="B9" s="3" t="s">
        <v>7</v>
      </c>
      <c r="C9" s="15">
        <v>38</v>
      </c>
      <c r="D9" s="15">
        <v>38</v>
      </c>
    </row>
    <row r="10" spans="2:4" ht="12.75">
      <c r="B10" s="3" t="s">
        <v>8</v>
      </c>
      <c r="C10" s="15">
        <v>3</v>
      </c>
      <c r="D10" s="15">
        <v>3</v>
      </c>
    </row>
    <row r="11" spans="2:4" ht="12.75">
      <c r="B11" s="3" t="s">
        <v>87</v>
      </c>
      <c r="C11" s="15"/>
      <c r="D11" s="15"/>
    </row>
    <row r="12" spans="2:4" ht="12.75">
      <c r="B12" s="3" t="s">
        <v>9</v>
      </c>
      <c r="C12" s="15"/>
      <c r="D12" s="15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2"/>
  <sheetViews>
    <sheetView zoomScalePageLayoutView="0" workbookViewId="0" topLeftCell="B1">
      <selection activeCell="C9" sqref="C9"/>
    </sheetView>
  </sheetViews>
  <sheetFormatPr defaultColWidth="9.140625" defaultRowHeight="12.75"/>
  <cols>
    <col min="2" max="2" width="25.8515625" style="0" customWidth="1"/>
    <col min="3" max="3" width="27.8515625" style="0" customWidth="1"/>
    <col min="4" max="4" width="29.7109375" style="0" customWidth="1"/>
  </cols>
  <sheetData>
    <row r="2" spans="2:4" ht="27.75" customHeight="1">
      <c r="B2" s="43" t="s">
        <v>48</v>
      </c>
      <c r="C2" s="44"/>
      <c r="D2" s="44"/>
    </row>
    <row r="5" spans="2:4" ht="113.25" customHeight="1">
      <c r="B5" s="2" t="s">
        <v>4</v>
      </c>
      <c r="C5" s="2" t="s">
        <v>49</v>
      </c>
      <c r="D5" s="2" t="s">
        <v>50</v>
      </c>
    </row>
    <row r="6" spans="2:4" ht="12.75">
      <c r="B6" s="3" t="s">
        <v>5</v>
      </c>
      <c r="C6" s="1">
        <v>0</v>
      </c>
      <c r="D6" s="1">
        <v>0</v>
      </c>
    </row>
    <row r="7" spans="2:4" ht="12.75">
      <c r="B7" s="3" t="s">
        <v>6</v>
      </c>
      <c r="C7" s="1">
        <v>2</v>
      </c>
      <c r="D7" s="1">
        <v>2</v>
      </c>
    </row>
    <row r="8" spans="2:4" ht="12.75">
      <c r="B8" s="3" t="s">
        <v>69</v>
      </c>
      <c r="C8" s="1">
        <v>0</v>
      </c>
      <c r="D8" s="1">
        <v>0</v>
      </c>
    </row>
    <row r="9" spans="2:4" ht="12.75">
      <c r="B9" s="3" t="s">
        <v>7</v>
      </c>
      <c r="C9" s="1">
        <v>17</v>
      </c>
      <c r="D9" s="1">
        <v>7</v>
      </c>
    </row>
    <row r="10" spans="2:4" ht="12.75">
      <c r="B10" s="3" t="s">
        <v>8</v>
      </c>
      <c r="C10" s="1">
        <v>0</v>
      </c>
      <c r="D10" s="1">
        <v>0</v>
      </c>
    </row>
    <row r="11" spans="2:4" ht="12.75">
      <c r="B11" s="3" t="s">
        <v>87</v>
      </c>
      <c r="C11" s="1">
        <v>0</v>
      </c>
      <c r="D11" s="1">
        <v>0</v>
      </c>
    </row>
    <row r="12" spans="2:4" ht="12.75">
      <c r="B12" s="3" t="s">
        <v>9</v>
      </c>
      <c r="C12" s="1">
        <v>0</v>
      </c>
      <c r="D12" s="1">
        <v>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J1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27.8515625" style="0" customWidth="1"/>
    <col min="4" max="4" width="19.421875" style="0" customWidth="1"/>
    <col min="5" max="5" width="19.57421875" style="0" customWidth="1"/>
    <col min="6" max="6" width="19.140625" style="0" customWidth="1"/>
    <col min="7" max="7" width="27.8515625" style="0" customWidth="1"/>
    <col min="8" max="10" width="22.57421875" style="0" customWidth="1"/>
  </cols>
  <sheetData>
    <row r="2" spans="2:10" ht="27.75" customHeight="1">
      <c r="B2" s="43" t="s">
        <v>51</v>
      </c>
      <c r="C2" s="44"/>
      <c r="D2" s="44"/>
      <c r="E2" s="44"/>
      <c r="F2" s="44"/>
      <c r="G2" s="44"/>
      <c r="H2" s="44"/>
      <c r="I2" s="44"/>
      <c r="J2" s="44"/>
    </row>
    <row r="5" spans="2:10" ht="113.25" customHeight="1">
      <c r="B5" s="2" t="s">
        <v>4</v>
      </c>
      <c r="C5" s="2" t="s">
        <v>52</v>
      </c>
      <c r="D5" s="2" t="s">
        <v>53</v>
      </c>
      <c r="E5" s="2" t="s">
        <v>54</v>
      </c>
      <c r="F5" s="2" t="s">
        <v>55</v>
      </c>
      <c r="G5" s="2" t="s">
        <v>56</v>
      </c>
      <c r="H5" s="2" t="s">
        <v>57</v>
      </c>
      <c r="I5" s="2" t="s">
        <v>58</v>
      </c>
      <c r="J5" s="2" t="s">
        <v>59</v>
      </c>
    </row>
    <row r="6" spans="2:10" ht="12.75">
      <c r="B6" s="3" t="s">
        <v>5</v>
      </c>
      <c r="C6" s="58">
        <v>0</v>
      </c>
      <c r="D6" s="41" t="s">
        <v>86</v>
      </c>
      <c r="E6" s="41" t="s">
        <v>86</v>
      </c>
      <c r="F6" s="41" t="s">
        <v>86</v>
      </c>
      <c r="G6" s="41" t="s">
        <v>86</v>
      </c>
      <c r="H6" s="41" t="s">
        <v>86</v>
      </c>
      <c r="I6" s="41" t="s">
        <v>86</v>
      </c>
      <c r="J6" s="41" t="s">
        <v>86</v>
      </c>
    </row>
    <row r="7" spans="2:10" ht="12.75">
      <c r="B7" s="3" t="s">
        <v>6</v>
      </c>
      <c r="C7" s="58">
        <v>9250.88</v>
      </c>
      <c r="D7" s="14">
        <v>206116307.87</v>
      </c>
      <c r="E7" s="14">
        <v>0</v>
      </c>
      <c r="F7" s="14">
        <v>8493694.27</v>
      </c>
      <c r="G7" s="14">
        <v>300063431.1</v>
      </c>
      <c r="H7" s="14">
        <v>0</v>
      </c>
      <c r="I7" s="14">
        <v>4058352.68</v>
      </c>
      <c r="J7" s="14">
        <v>517476923.79</v>
      </c>
    </row>
    <row r="8" spans="2:10" ht="12.75">
      <c r="B8" s="3" t="s">
        <v>69</v>
      </c>
      <c r="C8" s="58">
        <v>0</v>
      </c>
      <c r="D8" s="41" t="s">
        <v>86</v>
      </c>
      <c r="E8" s="41" t="s">
        <v>86</v>
      </c>
      <c r="F8" s="41" t="s">
        <v>86</v>
      </c>
      <c r="G8" s="41" t="s">
        <v>86</v>
      </c>
      <c r="H8" s="41" t="s">
        <v>86</v>
      </c>
      <c r="I8" s="41" t="s">
        <v>86</v>
      </c>
      <c r="J8" s="41" t="s">
        <v>86</v>
      </c>
    </row>
    <row r="9" spans="2:10" ht="12.75">
      <c r="B9" s="3" t="s">
        <v>7</v>
      </c>
      <c r="C9" s="58">
        <v>22324.61</v>
      </c>
      <c r="D9" s="14">
        <v>416149515.52</v>
      </c>
      <c r="E9" s="14">
        <v>0</v>
      </c>
      <c r="F9" s="14">
        <v>11080136.31</v>
      </c>
      <c r="G9" s="14">
        <v>1164006.96</v>
      </c>
      <c r="H9" s="14">
        <v>0</v>
      </c>
      <c r="I9" s="14">
        <v>3425505.81</v>
      </c>
      <c r="J9" s="14">
        <v>977655299.29</v>
      </c>
    </row>
    <row r="10" spans="2:10" ht="12.75">
      <c r="B10" s="3" t="s">
        <v>8</v>
      </c>
      <c r="C10" s="58">
        <v>0</v>
      </c>
      <c r="D10" s="41" t="s">
        <v>86</v>
      </c>
      <c r="E10" s="41" t="s">
        <v>86</v>
      </c>
      <c r="F10" s="41" t="s">
        <v>86</v>
      </c>
      <c r="G10" s="41" t="s">
        <v>86</v>
      </c>
      <c r="H10" s="41" t="s">
        <v>86</v>
      </c>
      <c r="I10" s="41" t="s">
        <v>86</v>
      </c>
      <c r="J10" s="41" t="s">
        <v>86</v>
      </c>
    </row>
    <row r="11" spans="2:10" ht="12.75">
      <c r="B11" s="3" t="s">
        <v>87</v>
      </c>
      <c r="C11" s="58">
        <v>0</v>
      </c>
      <c r="D11" s="41" t="s">
        <v>86</v>
      </c>
      <c r="E11" s="41" t="s">
        <v>86</v>
      </c>
      <c r="F11" s="41" t="s">
        <v>86</v>
      </c>
      <c r="G11" s="41" t="s">
        <v>86</v>
      </c>
      <c r="H11" s="41" t="s">
        <v>86</v>
      </c>
      <c r="I11" s="41" t="s">
        <v>86</v>
      </c>
      <c r="J11" s="41" t="s">
        <v>86</v>
      </c>
    </row>
    <row r="12" spans="2:10" ht="12.75">
      <c r="B12" s="3" t="s">
        <v>9</v>
      </c>
      <c r="C12" s="14">
        <v>0</v>
      </c>
      <c r="D12" s="41" t="s">
        <v>86</v>
      </c>
      <c r="E12" s="41" t="s">
        <v>86</v>
      </c>
      <c r="F12" s="41" t="s">
        <v>86</v>
      </c>
      <c r="G12" s="41" t="s">
        <v>86</v>
      </c>
      <c r="H12" s="41" t="s">
        <v>86</v>
      </c>
      <c r="I12" s="41" t="s">
        <v>86</v>
      </c>
      <c r="J12" s="41" t="s">
        <v>86</v>
      </c>
    </row>
  </sheetData>
  <sheetProtection/>
  <mergeCells count="1">
    <mergeCell ref="B2:J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5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28125" style="0" customWidth="1"/>
    <col min="3" max="3" width="28.140625" style="0" customWidth="1"/>
    <col min="4" max="4" width="24.140625" style="0" customWidth="1"/>
  </cols>
  <sheetData>
    <row r="2" spans="2:4" ht="27.75" customHeight="1">
      <c r="B2" s="43" t="s">
        <v>12</v>
      </c>
      <c r="C2" s="44"/>
      <c r="D2" s="44"/>
    </row>
    <row r="5" spans="2:4" ht="56.25" customHeight="1">
      <c r="B5" s="2" t="s">
        <v>4</v>
      </c>
      <c r="C5" s="2" t="s">
        <v>14</v>
      </c>
      <c r="D5" s="2" t="s">
        <v>13</v>
      </c>
    </row>
    <row r="6" spans="2:4" ht="12.75">
      <c r="B6" s="3" t="s">
        <v>5</v>
      </c>
      <c r="C6" s="23" t="s">
        <v>81</v>
      </c>
      <c r="D6" s="22" t="s">
        <v>83</v>
      </c>
    </row>
    <row r="7" spans="2:4" ht="12.75">
      <c r="B7" s="3" t="s">
        <v>6</v>
      </c>
      <c r="C7" s="23" t="s">
        <v>81</v>
      </c>
      <c r="D7" s="22" t="s">
        <v>83</v>
      </c>
    </row>
    <row r="8" spans="2:4" ht="12.75">
      <c r="B8" s="24" t="s">
        <v>68</v>
      </c>
      <c r="C8" s="23" t="s">
        <v>81</v>
      </c>
      <c r="D8" s="22" t="s">
        <v>83</v>
      </c>
    </row>
    <row r="9" spans="2:4" ht="12.75">
      <c r="B9" s="3" t="s">
        <v>7</v>
      </c>
      <c r="C9" s="23" t="s">
        <v>81</v>
      </c>
      <c r="D9" s="22" t="s">
        <v>83</v>
      </c>
    </row>
    <row r="10" spans="2:4" ht="12.75">
      <c r="B10" s="3" t="s">
        <v>8</v>
      </c>
      <c r="C10" s="23" t="s">
        <v>81</v>
      </c>
      <c r="D10" s="22" t="s">
        <v>83</v>
      </c>
    </row>
    <row r="11" spans="2:4" ht="12.75">
      <c r="B11" s="3" t="s">
        <v>87</v>
      </c>
      <c r="C11" s="23" t="s">
        <v>81</v>
      </c>
      <c r="D11" s="22" t="s">
        <v>83</v>
      </c>
    </row>
    <row r="12" spans="2:4" ht="12.75">
      <c r="B12" s="3" t="s">
        <v>9</v>
      </c>
      <c r="C12" s="23" t="s">
        <v>81</v>
      </c>
      <c r="D12" s="22" t="s">
        <v>83</v>
      </c>
    </row>
    <row r="15" ht="12.75">
      <c r="B15" s="5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E14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26.28125" style="0" customWidth="1"/>
    <col min="3" max="3" width="25.7109375" style="0" customWidth="1"/>
    <col min="4" max="5" width="28.8515625" style="0" customWidth="1"/>
  </cols>
  <sheetData>
    <row r="2" spans="2:5" ht="30.75" customHeight="1">
      <c r="B2" s="43" t="s">
        <v>15</v>
      </c>
      <c r="C2" s="44"/>
      <c r="D2" s="44"/>
      <c r="E2" s="44"/>
    </row>
    <row r="5" spans="2:5" ht="126" customHeight="1">
      <c r="B5" s="2" t="s">
        <v>4</v>
      </c>
      <c r="C5" s="2" t="s">
        <v>72</v>
      </c>
      <c r="D5" s="2" t="s">
        <v>60</v>
      </c>
      <c r="E5" s="2" t="s">
        <v>78</v>
      </c>
    </row>
    <row r="6" spans="2:5" ht="12.75">
      <c r="B6" s="3" t="s">
        <v>5</v>
      </c>
      <c r="C6" s="8">
        <v>0</v>
      </c>
      <c r="D6" s="8">
        <v>598500</v>
      </c>
      <c r="E6" s="8">
        <v>0</v>
      </c>
    </row>
    <row r="7" spans="2:5" ht="12.75">
      <c r="B7" s="3" t="s">
        <v>6</v>
      </c>
      <c r="C7" s="18">
        <v>370082900</v>
      </c>
      <c r="D7" s="8">
        <v>499131700</v>
      </c>
      <c r="E7" s="8">
        <f>(1507100+44107300+500000)</f>
        <v>46114400</v>
      </c>
    </row>
    <row r="8" spans="2:5" ht="12.75">
      <c r="B8" s="3" t="s">
        <v>67</v>
      </c>
      <c r="C8" s="18">
        <v>0</v>
      </c>
      <c r="D8" s="8">
        <v>3053300</v>
      </c>
      <c r="E8" s="8">
        <v>0</v>
      </c>
    </row>
    <row r="9" spans="2:5" ht="12.75">
      <c r="B9" s="3" t="s">
        <v>7</v>
      </c>
      <c r="C9" s="18">
        <v>569290400</v>
      </c>
      <c r="D9" s="8">
        <v>569290400</v>
      </c>
      <c r="E9" s="8">
        <v>0</v>
      </c>
    </row>
    <row r="10" spans="2:5" ht="12.75">
      <c r="B10" s="3" t="s">
        <v>8</v>
      </c>
      <c r="C10" s="18">
        <v>61914800</v>
      </c>
      <c r="D10" s="8">
        <v>61914800</v>
      </c>
      <c r="E10" s="8">
        <v>0</v>
      </c>
    </row>
    <row r="11" spans="2:5" ht="12.75">
      <c r="B11" s="3" t="s">
        <v>87</v>
      </c>
      <c r="C11" s="18">
        <v>1913100</v>
      </c>
      <c r="D11" s="8">
        <v>1913100</v>
      </c>
      <c r="E11" s="8">
        <v>0</v>
      </c>
    </row>
    <row r="12" spans="2:5" ht="12.75">
      <c r="B12" s="3" t="s">
        <v>9</v>
      </c>
      <c r="C12" s="18">
        <v>5577600</v>
      </c>
      <c r="D12" s="18">
        <v>5577600</v>
      </c>
      <c r="E12" s="8">
        <v>0</v>
      </c>
    </row>
    <row r="13" spans="3:5" ht="12.75">
      <c r="C13" s="16">
        <f>SUM(C6:C12)</f>
        <v>1008778800</v>
      </c>
      <c r="D13" s="16">
        <f>SUM(D6:D12)</f>
        <v>1141479400</v>
      </c>
      <c r="E13" s="16"/>
    </row>
    <row r="14" spans="2:4" ht="12.75">
      <c r="B14" s="6"/>
      <c r="C14" s="16"/>
      <c r="D14" s="17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4"/>
  <sheetViews>
    <sheetView zoomScalePageLayoutView="0" workbookViewId="0" topLeftCell="B1">
      <selection activeCell="C7" sqref="C7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</cols>
  <sheetData>
    <row r="2" spans="2:4" ht="30.75" customHeight="1">
      <c r="B2" s="43" t="s">
        <v>16</v>
      </c>
      <c r="C2" s="44"/>
      <c r="D2" s="44"/>
    </row>
    <row r="5" spans="2:4" ht="103.5" customHeight="1">
      <c r="B5" s="2" t="s">
        <v>4</v>
      </c>
      <c r="C5" s="2" t="s">
        <v>17</v>
      </c>
      <c r="D5" s="2" t="s">
        <v>18</v>
      </c>
    </row>
    <row r="6" spans="2:4" ht="12.75">
      <c r="B6" s="3" t="s">
        <v>5</v>
      </c>
      <c r="C6" s="33">
        <v>5000</v>
      </c>
      <c r="D6" s="8">
        <v>598500</v>
      </c>
    </row>
    <row r="7" spans="2:4" ht="12.75">
      <c r="B7" s="3" t="s">
        <v>6</v>
      </c>
      <c r="C7" s="33">
        <v>1036800</v>
      </c>
      <c r="D7" s="8">
        <v>499131700</v>
      </c>
    </row>
    <row r="8" spans="2:4" ht="12.75">
      <c r="B8" s="3" t="s">
        <v>67</v>
      </c>
      <c r="C8" s="33">
        <v>15900</v>
      </c>
      <c r="D8" s="8">
        <v>3053300</v>
      </c>
    </row>
    <row r="9" spans="2:4" ht="12.75">
      <c r="B9" s="3" t="s">
        <v>7</v>
      </c>
      <c r="C9" s="33">
        <v>1388400</v>
      </c>
      <c r="D9" s="8">
        <v>569290400</v>
      </c>
    </row>
    <row r="10" spans="2:4" ht="12.75">
      <c r="B10" s="3" t="s">
        <v>8</v>
      </c>
      <c r="C10" s="33">
        <v>190900</v>
      </c>
      <c r="D10" s="8">
        <v>61914800</v>
      </c>
    </row>
    <row r="11" spans="2:4" ht="12.75">
      <c r="B11" s="3" t="s">
        <v>87</v>
      </c>
      <c r="C11" s="33">
        <v>43500</v>
      </c>
      <c r="D11" s="8">
        <v>1913100</v>
      </c>
    </row>
    <row r="12" spans="2:4" ht="12.75">
      <c r="B12" s="3" t="s">
        <v>9</v>
      </c>
      <c r="C12" s="33">
        <v>22200</v>
      </c>
      <c r="D12" s="18">
        <v>5577600</v>
      </c>
    </row>
    <row r="13" spans="3:4" ht="12.75">
      <c r="C13" s="29"/>
      <c r="D13" s="16"/>
    </row>
    <row r="14" ht="12.75">
      <c r="B14" s="6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28"/>
  <sheetViews>
    <sheetView zoomScalePageLayoutView="0" workbookViewId="0" topLeftCell="B1">
      <selection activeCell="C7" sqref="C7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</cols>
  <sheetData>
    <row r="2" spans="2:4" ht="30.75" customHeight="1">
      <c r="B2" s="43" t="s">
        <v>19</v>
      </c>
      <c r="C2" s="44"/>
      <c r="D2" s="44"/>
    </row>
    <row r="4" spans="3:4" ht="12.75">
      <c r="C4" s="45"/>
      <c r="D4" s="45"/>
    </row>
    <row r="5" spans="2:4" ht="103.5" customHeight="1">
      <c r="B5" s="2" t="s">
        <v>4</v>
      </c>
      <c r="C5" s="2" t="s">
        <v>20</v>
      </c>
      <c r="D5" s="2" t="s">
        <v>21</v>
      </c>
    </row>
    <row r="6" spans="2:4" ht="12.75">
      <c r="B6" s="3" t="s">
        <v>5</v>
      </c>
      <c r="C6" s="8">
        <v>598500</v>
      </c>
      <c r="D6" s="14">
        <v>596317.85</v>
      </c>
    </row>
    <row r="7" spans="2:4" ht="12.75">
      <c r="B7" s="3" t="s">
        <v>6</v>
      </c>
      <c r="C7" s="8">
        <v>499131700</v>
      </c>
      <c r="D7" s="14">
        <v>496970118.73</v>
      </c>
    </row>
    <row r="8" spans="2:4" ht="12.75">
      <c r="B8" s="3" t="s">
        <v>67</v>
      </c>
      <c r="C8" s="8">
        <v>3053300</v>
      </c>
      <c r="D8" s="14">
        <v>3052930.64</v>
      </c>
    </row>
    <row r="9" spans="2:4" ht="12.75">
      <c r="B9" s="3" t="s">
        <v>7</v>
      </c>
      <c r="C9" s="8">
        <v>569290400</v>
      </c>
      <c r="D9" s="14">
        <v>569270031.41</v>
      </c>
    </row>
    <row r="10" spans="2:4" ht="12.75">
      <c r="B10" s="3" t="s">
        <v>8</v>
      </c>
      <c r="C10" s="8">
        <v>61914800</v>
      </c>
      <c r="D10" s="14">
        <v>61549641.99</v>
      </c>
    </row>
    <row r="11" spans="2:4" ht="12.75">
      <c r="B11" s="3" t="s">
        <v>87</v>
      </c>
      <c r="C11" s="8">
        <v>1913100</v>
      </c>
      <c r="D11" s="14">
        <v>1902007.74</v>
      </c>
    </row>
    <row r="12" spans="2:4" ht="12.75">
      <c r="B12" s="3" t="s">
        <v>9</v>
      </c>
      <c r="C12" s="18">
        <v>5577600</v>
      </c>
      <c r="D12" s="14">
        <v>5485337.35</v>
      </c>
    </row>
    <row r="13" spans="3:4" ht="12.75">
      <c r="C13" s="16"/>
      <c r="D13" s="19"/>
    </row>
    <row r="14" ht="12.75">
      <c r="B14" s="6"/>
    </row>
    <row r="17" ht="12.75">
      <c r="C17" s="25"/>
    </row>
    <row r="18" ht="12.75">
      <c r="C18" s="26"/>
    </row>
    <row r="19" ht="12.75">
      <c r="C19" s="26"/>
    </row>
    <row r="20" ht="12.75">
      <c r="C20" s="26"/>
    </row>
    <row r="21" ht="12.75">
      <c r="C21" s="26"/>
    </row>
    <row r="22" ht="12.75">
      <c r="C22" s="26"/>
    </row>
    <row r="23" ht="12.75">
      <c r="C23" s="26"/>
    </row>
    <row r="24" ht="12.75">
      <c r="C24" s="26"/>
    </row>
    <row r="25" ht="12.75">
      <c r="C25" s="26"/>
    </row>
    <row r="26" ht="12.75">
      <c r="C26" s="26"/>
    </row>
    <row r="27" ht="12.75">
      <c r="C27" s="25"/>
    </row>
    <row r="28" ht="12.75">
      <c r="C28" s="25"/>
    </row>
  </sheetData>
  <sheetProtection/>
  <mergeCells count="2">
    <mergeCell ref="B2:D2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H18"/>
  <sheetViews>
    <sheetView zoomScalePageLayoutView="0" workbookViewId="0" topLeftCell="A1">
      <selection activeCell="F29" sqref="F29"/>
    </sheetView>
  </sheetViews>
  <sheetFormatPr defaultColWidth="9.140625" defaultRowHeight="12.75"/>
  <cols>
    <col min="2" max="5" width="26.28125" style="0" customWidth="1"/>
    <col min="6" max="6" width="32.140625" style="0" customWidth="1"/>
    <col min="7" max="7" width="32.140625" style="0" hidden="1" customWidth="1"/>
    <col min="8" max="8" width="23.28125" style="0" customWidth="1"/>
  </cols>
  <sheetData>
    <row r="2" spans="2:8" ht="30.75" customHeight="1">
      <c r="B2" s="43" t="s">
        <v>22</v>
      </c>
      <c r="C2" s="44"/>
      <c r="D2" s="44"/>
      <c r="E2" s="44"/>
      <c r="F2" s="44"/>
      <c r="G2" s="44"/>
      <c r="H2" s="44"/>
    </row>
    <row r="4" ht="12.75">
      <c r="E4" s="28" t="s">
        <v>91</v>
      </c>
    </row>
    <row r="5" spans="2:8" ht="103.5" customHeight="1">
      <c r="B5" s="2" t="s">
        <v>4</v>
      </c>
      <c r="C5" s="2" t="s">
        <v>61</v>
      </c>
      <c r="D5" s="2" t="s">
        <v>62</v>
      </c>
      <c r="E5" s="2" t="s">
        <v>63</v>
      </c>
      <c r="F5" s="2" t="s">
        <v>64</v>
      </c>
      <c r="G5" s="2"/>
      <c r="H5" s="2" t="s">
        <v>23</v>
      </c>
    </row>
    <row r="6" spans="2:8" ht="12.75">
      <c r="B6" s="3" t="s">
        <v>5</v>
      </c>
      <c r="C6" s="27">
        <v>205635.25</v>
      </c>
      <c r="D6" s="27">
        <v>121506.61</v>
      </c>
      <c r="E6" s="27">
        <v>116241.18</v>
      </c>
      <c r="F6" s="14">
        <v>152934.81</v>
      </c>
      <c r="G6" s="14"/>
      <c r="H6" s="14">
        <f>(C6+D6+E6)/3</f>
        <v>147794.34666666665</v>
      </c>
    </row>
    <row r="7" spans="2:8" ht="12.75">
      <c r="B7" s="3" t="s">
        <v>6</v>
      </c>
      <c r="C7" s="27">
        <v>25938823.81</v>
      </c>
      <c r="D7" s="27">
        <v>30101541.29</v>
      </c>
      <c r="E7" s="27">
        <v>30500821.91</v>
      </c>
      <c r="F7" s="14">
        <v>43749592.91</v>
      </c>
      <c r="G7" s="14"/>
      <c r="H7" s="14">
        <f aca="true" t="shared" si="0" ref="H7:H12">(C7+D7+E7)/3</f>
        <v>28847062.336666662</v>
      </c>
    </row>
    <row r="8" spans="2:8" ht="12.75">
      <c r="B8" s="3" t="s">
        <v>67</v>
      </c>
      <c r="C8" s="27">
        <v>591045.63</v>
      </c>
      <c r="D8" s="27">
        <v>706153.55</v>
      </c>
      <c r="E8" s="27">
        <v>468452.43</v>
      </c>
      <c r="F8" s="14">
        <v>652987.78</v>
      </c>
      <c r="G8" s="14"/>
      <c r="H8" s="14">
        <f t="shared" si="0"/>
        <v>588550.5366666667</v>
      </c>
    </row>
    <row r="9" spans="2:8" ht="12.75">
      <c r="B9" s="3" t="s">
        <v>7</v>
      </c>
      <c r="C9" s="27">
        <v>49508356.03</v>
      </c>
      <c r="D9" s="27">
        <v>47585023.62</v>
      </c>
      <c r="E9" s="27">
        <v>49178968.18</v>
      </c>
      <c r="F9" s="14">
        <v>52889725.29</v>
      </c>
      <c r="G9" s="14"/>
      <c r="H9" s="14">
        <f t="shared" si="0"/>
        <v>48757449.27666667</v>
      </c>
    </row>
    <row r="10" spans="2:8" ht="12.75">
      <c r="B10" s="3" t="s">
        <v>8</v>
      </c>
      <c r="C10" s="27">
        <v>11209469.6</v>
      </c>
      <c r="D10" s="27">
        <v>16003709.94</v>
      </c>
      <c r="E10" s="27">
        <v>9147589.46</v>
      </c>
      <c r="F10" s="14">
        <v>14225872.99</v>
      </c>
      <c r="G10" s="14"/>
      <c r="H10" s="14">
        <f t="shared" si="0"/>
        <v>12120256.333333334</v>
      </c>
    </row>
    <row r="11" spans="2:8" ht="12.75">
      <c r="B11" s="3" t="s">
        <v>87</v>
      </c>
      <c r="C11" s="27">
        <v>0</v>
      </c>
      <c r="D11" s="27">
        <v>686020.8</v>
      </c>
      <c r="E11" s="27">
        <v>586967.32</v>
      </c>
      <c r="F11" s="14">
        <v>629019.62</v>
      </c>
      <c r="G11" s="14"/>
      <c r="H11" s="14">
        <f>(C11+D11+E11)/2</f>
        <v>636494.06</v>
      </c>
    </row>
    <row r="12" spans="2:8" ht="12.75">
      <c r="B12" s="3" t="s">
        <v>9</v>
      </c>
      <c r="C12" s="27">
        <v>937291.29</v>
      </c>
      <c r="D12" s="27">
        <v>1210008.28</v>
      </c>
      <c r="E12" s="27">
        <v>1486346.52</v>
      </c>
      <c r="F12" s="14">
        <v>1851691.26</v>
      </c>
      <c r="G12" s="14"/>
      <c r="H12" s="14">
        <f t="shared" si="0"/>
        <v>1211215.3633333335</v>
      </c>
    </row>
    <row r="13" spans="3:7" ht="12.75">
      <c r="C13" s="19"/>
      <c r="D13" s="19"/>
      <c r="E13" s="19"/>
      <c r="F13" s="19"/>
      <c r="G13" s="14">
        <f>F13+E13+D13+C13</f>
        <v>0</v>
      </c>
    </row>
    <row r="14" spans="2:5" ht="12.75">
      <c r="B14" s="6"/>
      <c r="C14" s="6"/>
      <c r="D14" s="6"/>
      <c r="E14" s="6"/>
    </row>
    <row r="15" ht="12.75">
      <c r="F15" s="19"/>
    </row>
    <row r="18" ht="12.75">
      <c r="H18" s="10"/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AV16"/>
  <sheetViews>
    <sheetView zoomScalePageLayoutView="0" workbookViewId="0" topLeftCell="A1">
      <selection activeCell="E30" sqref="E30"/>
    </sheetView>
  </sheetViews>
  <sheetFormatPr defaultColWidth="9.140625" defaultRowHeight="12.75"/>
  <cols>
    <col min="2" max="2" width="26.28125" style="0" customWidth="1"/>
    <col min="3" max="4" width="12.7109375" style="0" bestFit="1" customWidth="1"/>
    <col min="5" max="5" width="12.7109375" style="0" customWidth="1"/>
    <col min="6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3" width="12.7109375" style="0" bestFit="1" customWidth="1"/>
    <col min="14" max="14" width="12.7109375" style="0" customWidth="1"/>
    <col min="15" max="16" width="12.7109375" style="0" bestFit="1" customWidth="1"/>
    <col min="17" max="17" width="12.7109375" style="0" customWidth="1"/>
    <col min="18" max="19" width="12.7109375" style="0" bestFit="1" customWidth="1"/>
    <col min="20" max="20" width="12.7109375" style="0" customWidth="1"/>
    <col min="21" max="22" width="12.7109375" style="0" bestFit="1" customWidth="1"/>
    <col min="23" max="23" width="12.7109375" style="0" customWidth="1"/>
    <col min="24" max="25" width="12.7109375" style="0" bestFit="1" customWidth="1"/>
    <col min="26" max="26" width="12.7109375" style="0" customWidth="1"/>
    <col min="27" max="28" width="12.7109375" style="0" bestFit="1" customWidth="1"/>
    <col min="29" max="29" width="12.7109375" style="0" customWidth="1"/>
    <col min="30" max="30" width="12.7109375" style="0" bestFit="1" customWidth="1"/>
    <col min="31" max="31" width="13.8515625" style="0" bestFit="1" customWidth="1"/>
    <col min="32" max="32" width="13.8515625" style="0" customWidth="1"/>
    <col min="33" max="34" width="12.7109375" style="0" bestFit="1" customWidth="1"/>
    <col min="35" max="35" width="12.7109375" style="0" customWidth="1"/>
    <col min="36" max="37" width="12.7109375" style="0" bestFit="1" customWidth="1"/>
    <col min="38" max="38" width="12.7109375" style="0" customWidth="1"/>
    <col min="39" max="40" width="13.8515625" style="0" bestFit="1" customWidth="1"/>
  </cols>
  <sheetData>
    <row r="2" spans="2:38" ht="15.75">
      <c r="B2" s="46" t="s">
        <v>39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21"/>
    </row>
    <row r="5" spans="2:48" ht="12.75">
      <c r="B5" s="48" t="s">
        <v>4</v>
      </c>
      <c r="C5" s="56" t="s">
        <v>38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4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38" ht="12.75">
      <c r="B6" s="49"/>
      <c r="C6" s="56" t="s">
        <v>24</v>
      </c>
      <c r="D6" s="56"/>
      <c r="E6" s="57"/>
      <c r="F6" s="56" t="s">
        <v>25</v>
      </c>
      <c r="G6" s="56"/>
      <c r="H6" s="57"/>
      <c r="I6" s="56" t="s">
        <v>26</v>
      </c>
      <c r="J6" s="56"/>
      <c r="K6" s="57"/>
      <c r="L6" s="56" t="s">
        <v>27</v>
      </c>
      <c r="M6" s="56"/>
      <c r="N6" s="57"/>
      <c r="O6" s="51" t="s">
        <v>30</v>
      </c>
      <c r="P6" s="51"/>
      <c r="Q6" s="52"/>
      <c r="R6" s="51" t="s">
        <v>31</v>
      </c>
      <c r="S6" s="51"/>
      <c r="T6" s="52"/>
      <c r="U6" s="51" t="s">
        <v>28</v>
      </c>
      <c r="V6" s="51"/>
      <c r="W6" s="52"/>
      <c r="X6" s="51" t="s">
        <v>29</v>
      </c>
      <c r="Y6" s="51"/>
      <c r="Z6" s="52"/>
      <c r="AA6" s="51" t="s">
        <v>32</v>
      </c>
      <c r="AB6" s="51"/>
      <c r="AC6" s="52"/>
      <c r="AD6" s="51" t="s">
        <v>33</v>
      </c>
      <c r="AE6" s="51"/>
      <c r="AF6" s="52"/>
      <c r="AG6" s="51" t="s">
        <v>34</v>
      </c>
      <c r="AH6" s="51"/>
      <c r="AI6" s="52"/>
      <c r="AJ6" s="53" t="s">
        <v>35</v>
      </c>
      <c r="AK6" s="54"/>
      <c r="AL6" s="55"/>
    </row>
    <row r="7" spans="2:38" ht="25.5">
      <c r="B7" s="50"/>
      <c r="C7" s="4" t="s">
        <v>36</v>
      </c>
      <c r="D7" s="4" t="s">
        <v>37</v>
      </c>
      <c r="E7" s="4" t="s">
        <v>66</v>
      </c>
      <c r="F7" s="4" t="s">
        <v>36</v>
      </c>
      <c r="G7" s="4" t="s">
        <v>37</v>
      </c>
      <c r="H7" s="4" t="s">
        <v>66</v>
      </c>
      <c r="I7" s="4" t="s">
        <v>36</v>
      </c>
      <c r="J7" s="4" t="s">
        <v>37</v>
      </c>
      <c r="K7" s="4" t="s">
        <v>66</v>
      </c>
      <c r="L7" s="4" t="s">
        <v>36</v>
      </c>
      <c r="M7" s="4" t="s">
        <v>37</v>
      </c>
      <c r="N7" s="4" t="s">
        <v>66</v>
      </c>
      <c r="O7" s="4" t="s">
        <v>36</v>
      </c>
      <c r="P7" s="4" t="s">
        <v>37</v>
      </c>
      <c r="Q7" s="4" t="s">
        <v>66</v>
      </c>
      <c r="R7" s="4" t="s">
        <v>36</v>
      </c>
      <c r="S7" s="4" t="s">
        <v>37</v>
      </c>
      <c r="T7" s="4" t="s">
        <v>66</v>
      </c>
      <c r="U7" s="4" t="s">
        <v>36</v>
      </c>
      <c r="V7" s="4" t="s">
        <v>37</v>
      </c>
      <c r="W7" s="4" t="s">
        <v>66</v>
      </c>
      <c r="X7" s="4" t="s">
        <v>36</v>
      </c>
      <c r="Y7" s="4" t="s">
        <v>37</v>
      </c>
      <c r="Z7" s="4" t="s">
        <v>66</v>
      </c>
      <c r="AA7" s="4" t="s">
        <v>36</v>
      </c>
      <c r="AB7" s="4" t="s">
        <v>37</v>
      </c>
      <c r="AC7" s="4" t="s">
        <v>66</v>
      </c>
      <c r="AD7" s="4" t="s">
        <v>36</v>
      </c>
      <c r="AE7" s="4" t="s">
        <v>37</v>
      </c>
      <c r="AF7" s="4" t="s">
        <v>66</v>
      </c>
      <c r="AG7" s="4" t="s">
        <v>36</v>
      </c>
      <c r="AH7" s="4" t="s">
        <v>37</v>
      </c>
      <c r="AI7" s="4" t="s">
        <v>66</v>
      </c>
      <c r="AJ7" s="4" t="s">
        <v>36</v>
      </c>
      <c r="AK7" s="4" t="s">
        <v>37</v>
      </c>
      <c r="AL7" s="4" t="s">
        <v>66</v>
      </c>
    </row>
    <row r="8" spans="2:40" s="36" customFormat="1" ht="12.75">
      <c r="B8" s="34" t="s">
        <v>5</v>
      </c>
      <c r="C8" s="11">
        <v>83700</v>
      </c>
      <c r="D8" s="11">
        <v>40437.38</v>
      </c>
      <c r="E8" s="11">
        <f>D8/C8</f>
        <v>0.4831228195937873</v>
      </c>
      <c r="F8" s="11">
        <v>29600</v>
      </c>
      <c r="G8" s="11">
        <v>67505.45</v>
      </c>
      <c r="H8" s="11">
        <f>G8/F8</f>
        <v>2.280589527027027</v>
      </c>
      <c r="I8" s="11">
        <v>97100</v>
      </c>
      <c r="J8" s="11">
        <v>97692.42</v>
      </c>
      <c r="K8" s="11">
        <f>J8/I8</f>
        <v>1.0061011328527292</v>
      </c>
      <c r="L8" s="11">
        <v>40400</v>
      </c>
      <c r="M8" s="11">
        <v>17786.55</v>
      </c>
      <c r="N8" s="11">
        <f>M8/L8</f>
        <v>0.44026113861386135</v>
      </c>
      <c r="O8" s="11">
        <v>49200</v>
      </c>
      <c r="P8" s="11">
        <v>42242.75</v>
      </c>
      <c r="Q8" s="11">
        <f>P8/O8</f>
        <v>0.8585924796747968</v>
      </c>
      <c r="R8" s="11">
        <v>28400</v>
      </c>
      <c r="S8" s="11">
        <v>61477.31</v>
      </c>
      <c r="T8" s="11">
        <f>S8/R8</f>
        <v>2.164694014084507</v>
      </c>
      <c r="U8" s="11">
        <v>36800</v>
      </c>
      <c r="V8" s="11">
        <v>23945.01</v>
      </c>
      <c r="W8" s="11">
        <f>V8/U8</f>
        <v>0.6506796195652174</v>
      </c>
      <c r="X8" s="11">
        <v>91200</v>
      </c>
      <c r="Y8" s="11">
        <v>90251.94</v>
      </c>
      <c r="Z8" s="11">
        <f>Y8/X8</f>
        <v>0.989604605263158</v>
      </c>
      <c r="AA8" s="11">
        <v>6200</v>
      </c>
      <c r="AB8" s="11">
        <v>2044.23</v>
      </c>
      <c r="AC8" s="11">
        <f>AB8/AA8</f>
        <v>0.32971451612903224</v>
      </c>
      <c r="AD8" s="11">
        <v>37800</v>
      </c>
      <c r="AE8" s="11">
        <v>29932.07</v>
      </c>
      <c r="AF8" s="11">
        <f>AE8/AD8</f>
        <v>0.7918537037037037</v>
      </c>
      <c r="AG8" s="11">
        <v>55600</v>
      </c>
      <c r="AH8" s="11">
        <v>44608.04</v>
      </c>
      <c r="AI8" s="11">
        <f>AH8/AG8</f>
        <v>0.8023028776978417</v>
      </c>
      <c r="AJ8" s="11">
        <v>42500</v>
      </c>
      <c r="AK8" s="12">
        <v>78394.7</v>
      </c>
      <c r="AL8" s="12">
        <f>AK8/AJ8</f>
        <v>1.8445811764705882</v>
      </c>
      <c r="AM8" s="35"/>
      <c r="AN8" s="35"/>
    </row>
    <row r="9" spans="2:40" s="36" customFormat="1" ht="12.75">
      <c r="B9" s="37" t="s">
        <v>6</v>
      </c>
      <c r="C9" s="13">
        <v>10128700</v>
      </c>
      <c r="D9" s="13">
        <v>7865711.13</v>
      </c>
      <c r="E9" s="11">
        <f aca="true" t="shared" si="0" ref="E9:E15">D9/C9</f>
        <v>0.7765765725117735</v>
      </c>
      <c r="F9" s="13">
        <v>11782600</v>
      </c>
      <c r="G9" s="13">
        <v>9218132.54</v>
      </c>
      <c r="H9" s="11">
        <f aca="true" t="shared" si="1" ref="H9:H15">G9/F9</f>
        <v>0.782351309558162</v>
      </c>
      <c r="I9" s="13">
        <v>9948200</v>
      </c>
      <c r="J9" s="13">
        <v>8854980.14</v>
      </c>
      <c r="K9" s="11">
        <f aca="true" t="shared" si="2" ref="K9:K15">J9/I9</f>
        <v>0.8901087774672806</v>
      </c>
      <c r="L9" s="13">
        <v>9624400</v>
      </c>
      <c r="M9" s="13">
        <v>10284123.02</v>
      </c>
      <c r="N9" s="11">
        <f aca="true" t="shared" si="3" ref="N9:N15">M9/L9</f>
        <v>1.068546924483604</v>
      </c>
      <c r="O9" s="13">
        <v>10660000</v>
      </c>
      <c r="P9" s="13">
        <v>8569168.35</v>
      </c>
      <c r="Q9" s="11">
        <f aca="true" t="shared" si="4" ref="Q9:Q15">P9/O9</f>
        <v>0.8038619465290806</v>
      </c>
      <c r="R9" s="13">
        <v>12969900</v>
      </c>
      <c r="S9" s="13">
        <v>11248249.92</v>
      </c>
      <c r="T9" s="11">
        <f aca="true" t="shared" si="5" ref="T9:T15">S9/R9</f>
        <v>0.867258029745796</v>
      </c>
      <c r="U9" s="13">
        <v>8924300</v>
      </c>
      <c r="V9" s="13">
        <v>2368173.69</v>
      </c>
      <c r="W9" s="11">
        <f aca="true" t="shared" si="6" ref="W9:W15">V9/U9</f>
        <v>0.2653624026534294</v>
      </c>
      <c r="X9" s="13">
        <v>22536200</v>
      </c>
      <c r="Y9" s="13">
        <v>7020994.12</v>
      </c>
      <c r="Z9" s="11">
        <f aca="true" t="shared" si="7" ref="Z9:Z15">Y9/X9</f>
        <v>0.3115429451282825</v>
      </c>
      <c r="AA9" s="13">
        <v>14600500</v>
      </c>
      <c r="AB9" s="13">
        <v>21111654.1</v>
      </c>
      <c r="AC9" s="11">
        <f aca="true" t="shared" si="8" ref="AC9:AC15">AB9/AA9</f>
        <v>1.4459541865004624</v>
      </c>
      <c r="AD9" s="13">
        <v>9486100</v>
      </c>
      <c r="AE9" s="13">
        <v>11478796.95</v>
      </c>
      <c r="AF9" s="11">
        <f aca="true" t="shared" si="9" ref="AF9:AF15">AE9/AD9</f>
        <v>1.2100649318476506</v>
      </c>
      <c r="AG9" s="13">
        <v>8377300</v>
      </c>
      <c r="AH9" s="13">
        <v>11857255.62</v>
      </c>
      <c r="AI9" s="11">
        <f aca="true" t="shared" si="10" ref="AI9:AI15">AH9/AG9</f>
        <v>1.4154030081291107</v>
      </c>
      <c r="AJ9" s="13">
        <v>13742400</v>
      </c>
      <c r="AK9" s="12">
        <v>20413540.34</v>
      </c>
      <c r="AL9" s="12">
        <f aca="true" t="shared" si="11" ref="AL9:AL15">AK9/AJ9</f>
        <v>1.4854421600302712</v>
      </c>
      <c r="AM9" s="35"/>
      <c r="AN9" s="35"/>
    </row>
    <row r="10" spans="2:40" s="36" customFormat="1" ht="12.75">
      <c r="B10" s="37" t="s">
        <v>67</v>
      </c>
      <c r="C10" s="13">
        <v>195800</v>
      </c>
      <c r="D10" s="13">
        <v>189081.95</v>
      </c>
      <c r="E10" s="11">
        <f t="shared" si="0"/>
        <v>0.9656892236976508</v>
      </c>
      <c r="F10" s="13">
        <v>190200</v>
      </c>
      <c r="G10" s="13">
        <v>189027.18</v>
      </c>
      <c r="H10" s="11">
        <f t="shared" si="1"/>
        <v>0.9938337539432176</v>
      </c>
      <c r="I10" s="13">
        <v>217600</v>
      </c>
      <c r="J10" s="13">
        <v>212936.5</v>
      </c>
      <c r="K10" s="11">
        <f t="shared" si="2"/>
        <v>0.9785684742647058</v>
      </c>
      <c r="L10" s="13">
        <v>189200</v>
      </c>
      <c r="M10" s="13">
        <v>187636.72</v>
      </c>
      <c r="N10" s="11">
        <f t="shared" si="3"/>
        <v>0.9917374207188161</v>
      </c>
      <c r="O10" s="13">
        <v>243900</v>
      </c>
      <c r="P10" s="13">
        <v>230962.1</v>
      </c>
      <c r="Q10" s="11">
        <f t="shared" si="4"/>
        <v>0.9469540795407955</v>
      </c>
      <c r="R10" s="13">
        <v>288800</v>
      </c>
      <c r="S10" s="13">
        <v>287554.73</v>
      </c>
      <c r="T10" s="11">
        <f t="shared" si="5"/>
        <v>0.995688123268698</v>
      </c>
      <c r="U10" s="13">
        <v>204300</v>
      </c>
      <c r="V10" s="13">
        <v>174486.74</v>
      </c>
      <c r="W10" s="11">
        <f t="shared" si="6"/>
        <v>0.8540711698482624</v>
      </c>
      <c r="X10" s="13">
        <v>200400</v>
      </c>
      <c r="Y10" s="13">
        <v>113900.05</v>
      </c>
      <c r="Z10" s="11">
        <f t="shared" si="7"/>
        <v>0.5683635229540919</v>
      </c>
      <c r="AA10" s="13">
        <v>142900</v>
      </c>
      <c r="AB10" s="13">
        <v>180065.64</v>
      </c>
      <c r="AC10" s="11">
        <f t="shared" si="8"/>
        <v>1.260081455563331</v>
      </c>
      <c r="AD10" s="13">
        <v>161900</v>
      </c>
      <c r="AE10" s="13">
        <v>187991.52</v>
      </c>
      <c r="AF10" s="11">
        <f t="shared" si="9"/>
        <v>1.1611582458307597</v>
      </c>
      <c r="AG10" s="13">
        <v>195500</v>
      </c>
      <c r="AH10" s="13">
        <v>203115.65</v>
      </c>
      <c r="AI10" s="11">
        <f t="shared" si="10"/>
        <v>1.0389547314578005</v>
      </c>
      <c r="AJ10" s="13">
        <v>188300</v>
      </c>
      <c r="AK10" s="12">
        <v>261880.61</v>
      </c>
      <c r="AL10" s="12">
        <f t="shared" si="11"/>
        <v>1.3907626659585766</v>
      </c>
      <c r="AM10" s="35"/>
      <c r="AN10" s="35"/>
    </row>
    <row r="11" spans="2:40" s="36" customFormat="1" ht="12.75">
      <c r="B11" s="37" t="s">
        <v>7</v>
      </c>
      <c r="C11" s="13">
        <v>16402300</v>
      </c>
      <c r="D11" s="13">
        <v>12108197.94</v>
      </c>
      <c r="E11" s="11">
        <f t="shared" si="0"/>
        <v>0.7382012242185547</v>
      </c>
      <c r="F11" s="13">
        <v>17073000</v>
      </c>
      <c r="G11" s="13">
        <v>17409879.2</v>
      </c>
      <c r="H11" s="11">
        <f t="shared" si="1"/>
        <v>1.0197316933169331</v>
      </c>
      <c r="I11" s="13">
        <v>19856400</v>
      </c>
      <c r="J11" s="13">
        <v>19990278.89</v>
      </c>
      <c r="K11" s="11">
        <f t="shared" si="2"/>
        <v>1.0067423546060716</v>
      </c>
      <c r="L11" s="13">
        <v>15481800</v>
      </c>
      <c r="M11" s="13">
        <v>18152364.84</v>
      </c>
      <c r="N11" s="11">
        <f t="shared" si="3"/>
        <v>1.1724970507305352</v>
      </c>
      <c r="O11" s="13">
        <v>12420900</v>
      </c>
      <c r="P11" s="13">
        <v>12037543.47</v>
      </c>
      <c r="Q11" s="11">
        <f t="shared" si="4"/>
        <v>0.9691361712919354</v>
      </c>
      <c r="R11" s="13">
        <v>16906100</v>
      </c>
      <c r="S11" s="13">
        <v>17395115.31</v>
      </c>
      <c r="T11" s="11">
        <f t="shared" si="5"/>
        <v>1.0289253766392013</v>
      </c>
      <c r="U11" s="13">
        <v>17237800</v>
      </c>
      <c r="V11" s="13">
        <v>24467411</v>
      </c>
      <c r="W11" s="11">
        <f t="shared" si="6"/>
        <v>1.4194045063755236</v>
      </c>
      <c r="X11" s="13">
        <v>10909800</v>
      </c>
      <c r="Y11" s="13">
        <v>11189226</v>
      </c>
      <c r="Z11" s="11">
        <f t="shared" si="7"/>
        <v>1.0256123851949623</v>
      </c>
      <c r="AA11" s="13">
        <v>13840000</v>
      </c>
      <c r="AB11" s="13">
        <v>13522331.18</v>
      </c>
      <c r="AC11" s="11">
        <f t="shared" si="8"/>
        <v>0.9770470505780346</v>
      </c>
      <c r="AD11" s="13">
        <v>18044100</v>
      </c>
      <c r="AE11" s="13">
        <v>17969657.38</v>
      </c>
      <c r="AF11" s="11">
        <f t="shared" si="9"/>
        <v>0.9958744065927366</v>
      </c>
      <c r="AG11" s="13">
        <v>15622700</v>
      </c>
      <c r="AH11" s="13">
        <v>13593397.47</v>
      </c>
      <c r="AI11" s="11">
        <f t="shared" si="10"/>
        <v>0.8701055176121926</v>
      </c>
      <c r="AJ11" s="13">
        <v>16800000</v>
      </c>
      <c r="AK11" s="12">
        <v>21326670.44</v>
      </c>
      <c r="AL11" s="12">
        <f t="shared" si="11"/>
        <v>1.269444669047619</v>
      </c>
      <c r="AM11" s="35"/>
      <c r="AN11" s="35"/>
    </row>
    <row r="12" spans="2:40" s="36" customFormat="1" ht="12.75">
      <c r="B12" s="37" t="s">
        <v>8</v>
      </c>
      <c r="C12" s="13">
        <v>3731300</v>
      </c>
      <c r="D12" s="13">
        <v>3564562.31</v>
      </c>
      <c r="E12" s="11">
        <f t="shared" si="0"/>
        <v>0.9553137807198564</v>
      </c>
      <c r="F12" s="13">
        <v>4968900</v>
      </c>
      <c r="G12" s="13">
        <v>3766085.84</v>
      </c>
      <c r="H12" s="11">
        <f t="shared" si="1"/>
        <v>0.7579315019420797</v>
      </c>
      <c r="I12" s="13">
        <v>4295800</v>
      </c>
      <c r="J12" s="13">
        <v>3878821.45</v>
      </c>
      <c r="K12" s="11">
        <f t="shared" si="2"/>
        <v>0.9029334349830067</v>
      </c>
      <c r="L12" s="13">
        <v>3834900</v>
      </c>
      <c r="M12" s="13">
        <v>4014237.66</v>
      </c>
      <c r="N12" s="11">
        <f t="shared" si="3"/>
        <v>1.0467646248924354</v>
      </c>
      <c r="O12" s="13">
        <v>3821400</v>
      </c>
      <c r="P12" s="13">
        <v>4151433.03</v>
      </c>
      <c r="Q12" s="11">
        <f t="shared" si="4"/>
        <v>1.086364429266761</v>
      </c>
      <c r="R12" s="13">
        <v>8893600</v>
      </c>
      <c r="S12" s="13">
        <v>7838039.25</v>
      </c>
      <c r="T12" s="11">
        <f t="shared" si="5"/>
        <v>0.8813123200953494</v>
      </c>
      <c r="U12" s="13">
        <v>3322500</v>
      </c>
      <c r="V12" s="13">
        <v>2822261.32</v>
      </c>
      <c r="W12" s="11">
        <f t="shared" si="6"/>
        <v>0.8494390729872083</v>
      </c>
      <c r="X12" s="13">
        <v>2436400</v>
      </c>
      <c r="Y12" s="13">
        <v>2161580.46</v>
      </c>
      <c r="Z12" s="11">
        <f t="shared" si="7"/>
        <v>0.8872026186176326</v>
      </c>
      <c r="AA12" s="13">
        <v>3982200</v>
      </c>
      <c r="AB12" s="13">
        <v>4163747.68</v>
      </c>
      <c r="AC12" s="11">
        <f t="shared" si="8"/>
        <v>1.0455897945859074</v>
      </c>
      <c r="AD12" s="13">
        <v>4001300</v>
      </c>
      <c r="AE12" s="13">
        <v>3488134.14</v>
      </c>
      <c r="AF12" s="11">
        <f t="shared" si="9"/>
        <v>0.8717502161797416</v>
      </c>
      <c r="AG12" s="13">
        <v>3759900</v>
      </c>
      <c r="AH12" s="13">
        <v>4556256.01</v>
      </c>
      <c r="AI12" s="11">
        <f t="shared" si="10"/>
        <v>1.211802444213942</v>
      </c>
      <c r="AJ12" s="13">
        <v>4035900</v>
      </c>
      <c r="AK12" s="12">
        <v>6181482.84</v>
      </c>
      <c r="AL12" s="12">
        <f t="shared" si="11"/>
        <v>1.5316243811789192</v>
      </c>
      <c r="AM12" s="35"/>
      <c r="AN12" s="35"/>
    </row>
    <row r="13" spans="2:40" s="36" customFormat="1" ht="12.75">
      <c r="B13" s="37" t="s">
        <v>87</v>
      </c>
      <c r="C13" s="13">
        <v>0</v>
      </c>
      <c r="D13" s="13">
        <v>0</v>
      </c>
      <c r="E13" s="11" t="e">
        <f t="shared" si="0"/>
        <v>#DIV/0!</v>
      </c>
      <c r="F13" s="13">
        <v>0</v>
      </c>
      <c r="G13" s="13">
        <v>0</v>
      </c>
      <c r="H13" s="11" t="e">
        <f t="shared" si="1"/>
        <v>#DIV/0!</v>
      </c>
      <c r="I13" s="13">
        <v>0</v>
      </c>
      <c r="J13" s="13">
        <v>0</v>
      </c>
      <c r="K13" s="11" t="e">
        <f t="shared" si="2"/>
        <v>#DIV/0!</v>
      </c>
      <c r="L13" s="13">
        <v>186300</v>
      </c>
      <c r="M13" s="13">
        <v>148498.65</v>
      </c>
      <c r="N13" s="11">
        <f t="shared" si="3"/>
        <v>0.7970942028985507</v>
      </c>
      <c r="O13" s="13">
        <v>350800</v>
      </c>
      <c r="P13" s="13">
        <v>250580.66</v>
      </c>
      <c r="Q13" s="11">
        <f t="shared" si="4"/>
        <v>0.7143120296465223</v>
      </c>
      <c r="R13" s="13">
        <v>258500</v>
      </c>
      <c r="S13" s="13">
        <v>286941.49</v>
      </c>
      <c r="T13" s="11">
        <f t="shared" si="5"/>
        <v>1.1100251063829787</v>
      </c>
      <c r="U13" s="13">
        <v>174000</v>
      </c>
      <c r="V13" s="13">
        <v>195952.54</v>
      </c>
      <c r="W13" s="11">
        <f t="shared" si="6"/>
        <v>1.1261640229885057</v>
      </c>
      <c r="X13" s="13">
        <v>101300</v>
      </c>
      <c r="Y13" s="13">
        <v>167249.86</v>
      </c>
      <c r="Z13" s="11">
        <f t="shared" si="7"/>
        <v>1.6510351431391903</v>
      </c>
      <c r="AA13" s="13">
        <v>328500</v>
      </c>
      <c r="AB13" s="13">
        <v>223764.92</v>
      </c>
      <c r="AC13" s="11">
        <f t="shared" si="8"/>
        <v>0.6811717503805176</v>
      </c>
      <c r="AD13" s="13">
        <v>149700</v>
      </c>
      <c r="AE13" s="13">
        <v>222997.49</v>
      </c>
      <c r="AF13" s="11">
        <f t="shared" si="9"/>
        <v>1.4896291917167668</v>
      </c>
      <c r="AG13" s="13">
        <v>254600</v>
      </c>
      <c r="AH13" s="13">
        <v>245298</v>
      </c>
      <c r="AI13" s="11">
        <f t="shared" si="10"/>
        <v>0.9634642576590731</v>
      </c>
      <c r="AJ13" s="13">
        <v>109400</v>
      </c>
      <c r="AK13" s="12">
        <v>160724.13</v>
      </c>
      <c r="AL13" s="12">
        <f t="shared" si="11"/>
        <v>1.4691419561243144</v>
      </c>
      <c r="AM13" s="35"/>
      <c r="AN13" s="35"/>
    </row>
    <row r="14" spans="2:40" s="36" customFormat="1" ht="12.75">
      <c r="B14" s="37" t="s">
        <v>9</v>
      </c>
      <c r="C14" s="13">
        <v>309400</v>
      </c>
      <c r="D14" s="13">
        <v>292090.45</v>
      </c>
      <c r="E14" s="11">
        <f t="shared" si="0"/>
        <v>0.9440544602456368</v>
      </c>
      <c r="F14" s="13">
        <v>314400</v>
      </c>
      <c r="G14" s="13">
        <v>244547.5</v>
      </c>
      <c r="H14" s="11">
        <f t="shared" si="1"/>
        <v>0.7778228371501272</v>
      </c>
      <c r="I14" s="13">
        <v>417100</v>
      </c>
      <c r="J14" s="13">
        <v>400653.34</v>
      </c>
      <c r="K14" s="11">
        <f t="shared" si="2"/>
        <v>0.9605690242148166</v>
      </c>
      <c r="L14" s="13">
        <v>376100</v>
      </c>
      <c r="M14" s="13">
        <v>280520.23</v>
      </c>
      <c r="N14" s="11">
        <f t="shared" si="3"/>
        <v>0.7458660728529646</v>
      </c>
      <c r="O14" s="13">
        <v>320300</v>
      </c>
      <c r="P14" s="13">
        <v>246478.65</v>
      </c>
      <c r="Q14" s="11">
        <f t="shared" si="4"/>
        <v>0.7695243521698407</v>
      </c>
      <c r="R14" s="13">
        <v>728000</v>
      </c>
      <c r="S14" s="13">
        <v>683009.4</v>
      </c>
      <c r="T14" s="11">
        <f t="shared" si="5"/>
        <v>0.9381997252747253</v>
      </c>
      <c r="U14" s="13">
        <v>768200</v>
      </c>
      <c r="V14" s="13">
        <v>281402.07</v>
      </c>
      <c r="W14" s="11">
        <f t="shared" si="6"/>
        <v>0.36631355115855246</v>
      </c>
      <c r="X14" s="13">
        <v>508300</v>
      </c>
      <c r="Y14" s="13">
        <v>787772.65</v>
      </c>
      <c r="Z14" s="11">
        <f t="shared" si="7"/>
        <v>1.5498183159551446</v>
      </c>
      <c r="AA14" s="13">
        <v>305000</v>
      </c>
      <c r="AB14" s="13">
        <v>417171.8</v>
      </c>
      <c r="AC14" s="11">
        <f t="shared" si="8"/>
        <v>1.3677763934426228</v>
      </c>
      <c r="AD14" s="13">
        <v>256000</v>
      </c>
      <c r="AE14" s="13">
        <v>281902.7</v>
      </c>
      <c r="AF14" s="11">
        <f t="shared" si="9"/>
        <v>1.1011824218750002</v>
      </c>
      <c r="AG14" s="13">
        <v>344500</v>
      </c>
      <c r="AH14" s="13">
        <v>302348.65</v>
      </c>
      <c r="AI14" s="11">
        <f t="shared" si="10"/>
        <v>0.877644847605225</v>
      </c>
      <c r="AJ14" s="13">
        <v>930300</v>
      </c>
      <c r="AK14" s="12">
        <v>1267439.91</v>
      </c>
      <c r="AL14" s="12">
        <f t="shared" si="11"/>
        <v>1.3623991293131248</v>
      </c>
      <c r="AM14" s="35"/>
      <c r="AN14" s="35"/>
    </row>
    <row r="15" spans="2:40" s="36" customFormat="1" ht="12.75">
      <c r="B15" s="38"/>
      <c r="C15" s="39">
        <f>SUM(C8:C14)</f>
        <v>30851200</v>
      </c>
      <c r="D15" s="39">
        <f>SUM(D8:D14)</f>
        <v>24060081.159999996</v>
      </c>
      <c r="E15" s="11">
        <f t="shared" si="0"/>
        <v>0.7798750505652939</v>
      </c>
      <c r="F15" s="40">
        <f>SUM(F8:F14)</f>
        <v>34358700</v>
      </c>
      <c r="G15" s="40">
        <f>SUM(G8:G14)</f>
        <v>30895177.709999997</v>
      </c>
      <c r="H15" s="11">
        <f t="shared" si="1"/>
        <v>0.8991951881182931</v>
      </c>
      <c r="I15" s="40">
        <f>SUM(I8:I14)</f>
        <v>34832200</v>
      </c>
      <c r="J15" s="40">
        <f>SUM(J8:J14)</f>
        <v>33435362.740000002</v>
      </c>
      <c r="K15" s="11">
        <f t="shared" si="2"/>
        <v>0.9598981040531462</v>
      </c>
      <c r="L15" s="40">
        <f>SUM(L8:L14)</f>
        <v>29733100</v>
      </c>
      <c r="M15" s="40">
        <f>SUM(M8:M14)</f>
        <v>33085167.67</v>
      </c>
      <c r="N15" s="11">
        <f t="shared" si="3"/>
        <v>1.1127385866256798</v>
      </c>
      <c r="O15" s="40">
        <f>SUM(O8:O14)</f>
        <v>27866500</v>
      </c>
      <c r="P15" s="40">
        <f>SUM(P8:P14)</f>
        <v>25528409.01</v>
      </c>
      <c r="Q15" s="11">
        <f t="shared" si="4"/>
        <v>0.9160967114635854</v>
      </c>
      <c r="R15" s="40">
        <f>SUM(R8:R14)</f>
        <v>40073300</v>
      </c>
      <c r="S15" s="40">
        <f>SUM(S8:S14)</f>
        <v>37800387.41</v>
      </c>
      <c r="T15" s="11">
        <f t="shared" si="5"/>
        <v>0.9432811225928485</v>
      </c>
      <c r="U15" s="40">
        <f>SUM(U8:U14)</f>
        <v>30667900</v>
      </c>
      <c r="V15" s="40">
        <f>SUM(V8:V14)</f>
        <v>30333632.369999997</v>
      </c>
      <c r="W15" s="11">
        <f t="shared" si="6"/>
        <v>0.9891004069401556</v>
      </c>
      <c r="X15" s="40">
        <f>SUM(X8:X14)</f>
        <v>36783600</v>
      </c>
      <c r="Y15" s="40">
        <f>SUM(Y8:Y14)</f>
        <v>21530975.08</v>
      </c>
      <c r="Z15" s="11">
        <f t="shared" si="7"/>
        <v>0.5853417033678052</v>
      </c>
      <c r="AA15" s="40">
        <f>SUM(AA8:AA14)</f>
        <v>33205300</v>
      </c>
      <c r="AB15" s="40">
        <f>SUM(AB8:AB14)</f>
        <v>39620779.550000004</v>
      </c>
      <c r="AC15" s="11">
        <f t="shared" si="8"/>
        <v>1.1932064926382235</v>
      </c>
      <c r="AD15" s="40">
        <f>SUM(AD8:AD14)</f>
        <v>32136900</v>
      </c>
      <c r="AE15" s="40">
        <f>SUM(AE8:AE14)</f>
        <v>33659412.25</v>
      </c>
      <c r="AF15" s="11">
        <f t="shared" si="9"/>
        <v>1.0473758280979186</v>
      </c>
      <c r="AG15" s="40">
        <f>SUM(AG8:AG14)</f>
        <v>28610100</v>
      </c>
      <c r="AH15" s="40">
        <f>SUM(AH8:AH14)</f>
        <v>30802279.439999998</v>
      </c>
      <c r="AI15" s="11">
        <f t="shared" si="10"/>
        <v>1.0766225717491376</v>
      </c>
      <c r="AJ15" s="40">
        <f>SUM(AJ8:AJ14)</f>
        <v>35848800</v>
      </c>
      <c r="AK15" s="40">
        <f>SUM(AK8:AK14)</f>
        <v>49690132.970000006</v>
      </c>
      <c r="AL15" s="12">
        <f t="shared" si="11"/>
        <v>1.3861031044274845</v>
      </c>
      <c r="AM15" s="35"/>
      <c r="AN15" s="35"/>
    </row>
    <row r="16" ht="12.75">
      <c r="B16" s="6"/>
    </row>
  </sheetData>
  <sheetProtection/>
  <mergeCells count="15">
    <mergeCell ref="AD6:AF6"/>
    <mergeCell ref="L6:N6"/>
    <mergeCell ref="R6:T6"/>
    <mergeCell ref="X6:Z6"/>
    <mergeCell ref="AA6:AC6"/>
    <mergeCell ref="B2:AK2"/>
    <mergeCell ref="B5:B7"/>
    <mergeCell ref="O6:Q6"/>
    <mergeCell ref="U6:W6"/>
    <mergeCell ref="AG6:AI6"/>
    <mergeCell ref="AJ6:AL6"/>
    <mergeCell ref="C5:AK5"/>
    <mergeCell ref="I6:K6"/>
    <mergeCell ref="F6:H6"/>
    <mergeCell ref="C6:E6"/>
  </mergeCells>
  <printOptions/>
  <pageMargins left="0.29" right="0.39" top="1" bottom="1" header="0.5" footer="0.5"/>
  <pageSetup fitToHeight="1" fitToWidth="1" horizontalDpi="600" verticalDpi="600" orientation="landscape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3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40</v>
      </c>
      <c r="C2" s="44"/>
      <c r="D2" s="44"/>
    </row>
    <row r="5" spans="2:4" ht="113.25" customHeight="1">
      <c r="B5" s="2" t="s">
        <v>4</v>
      </c>
      <c r="C5" s="2" t="s">
        <v>41</v>
      </c>
      <c r="D5" s="2" t="s">
        <v>42</v>
      </c>
    </row>
    <row r="6" spans="2:4" ht="12.75">
      <c r="B6" s="3" t="s">
        <v>5</v>
      </c>
      <c r="C6" s="14">
        <v>0</v>
      </c>
      <c r="D6" s="14">
        <v>596317.85</v>
      </c>
    </row>
    <row r="7" spans="2:4" ht="12.75">
      <c r="B7" s="3" t="s">
        <v>6</v>
      </c>
      <c r="C7" s="14">
        <v>11126.05</v>
      </c>
      <c r="D7" s="14">
        <v>496970118.73</v>
      </c>
    </row>
    <row r="8" spans="2:4" ht="12.75">
      <c r="B8" s="3" t="s">
        <v>67</v>
      </c>
      <c r="C8" s="14">
        <v>0</v>
      </c>
      <c r="D8" s="14">
        <v>3052930.64</v>
      </c>
    </row>
    <row r="9" spans="2:4" ht="12.75">
      <c r="B9" s="3" t="s">
        <v>7</v>
      </c>
      <c r="C9" s="14">
        <v>56396.61</v>
      </c>
      <c r="D9" s="14">
        <v>569270031.41</v>
      </c>
    </row>
    <row r="10" spans="2:4" ht="12.75">
      <c r="B10" s="3" t="s">
        <v>8</v>
      </c>
      <c r="C10" s="14">
        <v>99.64</v>
      </c>
      <c r="D10" s="14">
        <v>61549641.99</v>
      </c>
    </row>
    <row r="11" spans="2:4" ht="12.75">
      <c r="B11" s="3" t="s">
        <v>87</v>
      </c>
      <c r="C11" s="14">
        <v>0</v>
      </c>
      <c r="D11" s="14">
        <v>1902007.74</v>
      </c>
    </row>
    <row r="12" spans="2:4" ht="12.75">
      <c r="B12" s="3" t="s">
        <v>9</v>
      </c>
      <c r="C12" s="14">
        <v>0</v>
      </c>
      <c r="D12" s="14">
        <v>5485337.35</v>
      </c>
    </row>
    <row r="13" spans="3:4" ht="12.75">
      <c r="C13" s="19">
        <f>SUM(C6:C12)</f>
        <v>67622.3</v>
      </c>
      <c r="D13" s="19">
        <f>SUM(D6:D12)</f>
        <v>1138826385.7099998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D13"/>
  <sheetViews>
    <sheetView zoomScalePageLayoutView="0" workbookViewId="0" topLeftCell="B1">
      <selection activeCell="B8" sqref="A8:IV8"/>
    </sheetView>
  </sheetViews>
  <sheetFormatPr defaultColWidth="9.140625" defaultRowHeight="12.75"/>
  <cols>
    <col min="2" max="2" width="25.2812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43</v>
      </c>
      <c r="C2" s="44"/>
      <c r="D2" s="44"/>
    </row>
    <row r="5" spans="2:4" ht="113.25" customHeight="1">
      <c r="B5" s="2" t="s">
        <v>4</v>
      </c>
      <c r="C5" s="2" t="s">
        <v>44</v>
      </c>
      <c r="D5" s="2" t="s">
        <v>77</v>
      </c>
    </row>
    <row r="6" spans="2:4" ht="12.75">
      <c r="B6" s="3" t="s">
        <v>5</v>
      </c>
      <c r="C6" s="1">
        <v>1</v>
      </c>
      <c r="D6" s="1">
        <v>38</v>
      </c>
    </row>
    <row r="7" spans="2:4" ht="12.75">
      <c r="B7" s="3" t="s">
        <v>6</v>
      </c>
      <c r="C7" s="1">
        <v>79</v>
      </c>
      <c r="D7" s="1">
        <v>450</v>
      </c>
    </row>
    <row r="8" spans="2:4" ht="12.75">
      <c r="B8" s="3" t="s">
        <v>67</v>
      </c>
      <c r="C8" s="1">
        <v>4</v>
      </c>
      <c r="D8" s="1">
        <v>69</v>
      </c>
    </row>
    <row r="9" spans="2:4" ht="12.75">
      <c r="B9" s="3" t="s">
        <v>7</v>
      </c>
      <c r="C9" s="1">
        <v>67</v>
      </c>
      <c r="D9" s="1">
        <v>278</v>
      </c>
    </row>
    <row r="10" spans="2:4" ht="12.75">
      <c r="B10" s="3" t="s">
        <v>8</v>
      </c>
      <c r="C10" s="1">
        <v>29</v>
      </c>
      <c r="D10" s="1">
        <v>167</v>
      </c>
    </row>
    <row r="11" spans="2:4" ht="12.75">
      <c r="B11" s="3" t="s">
        <v>87</v>
      </c>
      <c r="C11" s="1">
        <v>2</v>
      </c>
      <c r="D11" s="1">
        <v>61</v>
      </c>
    </row>
    <row r="12" spans="2:4" ht="12.75">
      <c r="B12" s="3" t="s">
        <v>9</v>
      </c>
      <c r="C12" s="1">
        <v>3</v>
      </c>
      <c r="D12" s="1">
        <v>72</v>
      </c>
    </row>
    <row r="13" spans="3:4" ht="12.75">
      <c r="C13">
        <f>SUM(C6:C12)</f>
        <v>185</v>
      </c>
      <c r="D13">
        <f>SUM(D6:D12)</f>
        <v>1135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Червякова</cp:lastModifiedBy>
  <cp:lastPrinted>2019-06-28T06:03:36Z</cp:lastPrinted>
  <dcterms:created xsi:type="dcterms:W3CDTF">1996-10-08T23:32:33Z</dcterms:created>
  <dcterms:modified xsi:type="dcterms:W3CDTF">2019-06-28T06:24:31Z</dcterms:modified>
  <cp:category/>
  <cp:version/>
  <cp:contentType/>
  <cp:contentStatus/>
</cp:coreProperties>
</file>