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айонный" sheetId="1" r:id="rId1"/>
  </sheets>
  <definedNames>
    <definedName name="_xlnm.Print_Area" localSheetId="0">'Районный'!$A$1:$E$56</definedName>
  </definedNames>
  <calcPr fullCalcOnLoad="1"/>
</workbook>
</file>

<file path=xl/sharedStrings.xml><?xml version="1.0" encoding="utf-8"?>
<sst xmlns="http://schemas.openxmlformats.org/spreadsheetml/2006/main" count="64" uniqueCount="54">
  <si>
    <t xml:space="preserve">Сведения </t>
  </si>
  <si>
    <t>Показатели</t>
  </si>
  <si>
    <t>% исполнения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</si>
  <si>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</si>
  <si>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</si>
  <si>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</si>
  <si>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Результат исполнения бюджета (дефицит "-"/ профицит "+")</t>
  </si>
  <si>
    <t>х</t>
  </si>
  <si>
    <t>Наименование</t>
  </si>
  <si>
    <t>Объем денежного содержания (ФОТ), тыс.руб.</t>
  </si>
  <si>
    <t>в том числе муниципальных служащих</t>
  </si>
  <si>
    <t>тыс.руб.</t>
  </si>
  <si>
    <t>Налоговые и неналоговые доходы</t>
  </si>
  <si>
    <t>Национальная экономика</t>
  </si>
  <si>
    <t>Образование</t>
  </si>
  <si>
    <t>Социальная политика</t>
  </si>
  <si>
    <t>Госпошлина</t>
  </si>
  <si>
    <t>Совет муниципального образования Приморско-Ахтарский район</t>
  </si>
  <si>
    <t>Администрация муниципального образования Приморско-Ахтарский район</t>
  </si>
  <si>
    <t>МУ "Межведомственная централизованная бухгалтерия муниципального образования Приморско-Ахтарский район"</t>
  </si>
  <si>
    <t>Национальная оборона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</si>
  <si>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</si>
  <si>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</si>
  <si>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</si>
  <si>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</si>
  <si>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</si>
  <si>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</si>
  <si>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</si>
  <si>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Межбюджетные трансферты</t>
  </si>
  <si>
    <t xml:space="preserve">Прочие безвозмездные поступления </t>
  </si>
  <si>
    <t>Безвозмездные поступления от других бюджетов бюджетной системы Российской Федерации</t>
  </si>
  <si>
    <t>x</t>
  </si>
  <si>
    <t>Налоги на прибыль, доходы</t>
  </si>
  <si>
    <t xml:space="preserve">Безвозмездные поступления </t>
  </si>
  <si>
    <t>Источники финансирования дефицита бюджета - всего</t>
  </si>
  <si>
    <t>Расходы бюджета, всего</t>
  </si>
  <si>
    <t>Доходы бюджета, всего</t>
  </si>
  <si>
    <t>Возврат остатков субсидий, субвенций и иных межбюджетных трансфертов, имеющих целевое назначение, прошлых лет</t>
  </si>
  <si>
    <t xml:space="preserve">Физическая культура и спорт </t>
  </si>
  <si>
    <t>Средства массовой информации</t>
  </si>
  <si>
    <t>Обслуживание государственного и муниципального долга</t>
  </si>
  <si>
    <t>Здравоохранение</t>
  </si>
  <si>
    <t xml:space="preserve">Культура, кинематография </t>
  </si>
  <si>
    <t>Культура, кинематография</t>
  </si>
  <si>
    <t>МУ "МФЦ"</t>
  </si>
  <si>
    <t xml:space="preserve"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 </t>
  </si>
  <si>
    <t xml:space="preserve">Уточненные назначения на 2012г. </t>
  </si>
  <si>
    <t>Контрольно-счетная палата муниципального образования Приморско-Ахтарский район</t>
  </si>
  <si>
    <t>Здравоохранение (в том числе ОМС)</t>
  </si>
  <si>
    <t>Среднесписочная численность работников</t>
  </si>
  <si>
    <t>об исполнении бюджета муниципального образования Приморско-Ахтарский район                                      за 2012 год</t>
  </si>
  <si>
    <t>Фактическое исполнение за 2012г.</t>
  </si>
  <si>
    <t>Исполняющий обязанности заместителя главы муниципального образования Приморско-Ахтарский район, начальника финансового управления</t>
  </si>
  <si>
    <t>Е.В.Алексеенко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</si>
</sst>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"/>
    <numFmt numFmtId="167" formatCode="0.00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7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4" borderId="10" xfId="0" applyNumberFormat="1" applyFont="1" applyFill="1" applyBorder="1" applyAlignment="1">
      <alignment horizontal="center"/>
    </xf>
    <xf numFmtId="165" fontId="2" fillId="24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7" fontId="2" fillId="0" borderId="0" xfId="0" applyNumberFormat="1" applyFont="1" applyFill="1" applyBorder="1" applyAlignment="1">
      <alignment/>
    </xf>
    <xf numFmtId="165" fontId="2" fillId="24" borderId="16" xfId="0" applyNumberFormat="1" applyFont="1" applyFill="1" applyBorder="1" applyAlignment="1">
      <alignment horizontal="center"/>
    </xf>
    <xf numFmtId="165" fontId="1" fillId="0" borderId="15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/>
    </xf>
    <xf numFmtId="1" fontId="2" fillId="0" borderId="17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6" fontId="2" fillId="24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6" fontId="2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2" fillId="24" borderId="10" xfId="0" applyNumberFormat="1" applyFont="1" applyFill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2" fillId="24" borderId="16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abSelected="1" zoomScalePageLayoutView="0" workbookViewId="0" topLeftCell="A1">
      <selection activeCell="H40" sqref="H40"/>
    </sheetView>
  </sheetViews>
  <sheetFormatPr defaultColWidth="9.00390625" defaultRowHeight="12.75"/>
  <cols>
    <col min="1" max="1" width="20.125" style="0" customWidth="1"/>
    <col min="2" max="2" width="28.125" style="0" customWidth="1"/>
    <col min="3" max="3" width="11.375" style="0" customWidth="1"/>
    <col min="4" max="4" width="10.875" style="0" customWidth="1"/>
    <col min="5" max="5" width="12.375" style="0" customWidth="1"/>
    <col min="6" max="6" width="4.875" style="0" customWidth="1"/>
    <col min="7" max="7" width="7.75390625" style="0" customWidth="1"/>
  </cols>
  <sheetData>
    <row r="1" spans="1:5" ht="18">
      <c r="A1" s="69" t="s">
        <v>0</v>
      </c>
      <c r="B1" s="69"/>
      <c r="C1" s="69"/>
      <c r="D1" s="69"/>
      <c r="E1" s="69"/>
    </row>
    <row r="2" spans="1:5" ht="31.5" customHeight="1">
      <c r="A2" s="70" t="s">
        <v>50</v>
      </c>
      <c r="B2" s="70"/>
      <c r="C2" s="70"/>
      <c r="D2" s="70"/>
      <c r="E2" s="70"/>
    </row>
    <row r="3" spans="1:5" ht="13.5" thickBot="1">
      <c r="A3" s="5"/>
      <c r="B3" s="5"/>
      <c r="C3" s="5"/>
      <c r="D3" s="5"/>
      <c r="E3" s="5" t="s">
        <v>11</v>
      </c>
    </row>
    <row r="4" spans="1:5" ht="34.5" thickBot="1">
      <c r="A4" s="49" t="s">
        <v>1</v>
      </c>
      <c r="B4" s="73"/>
      <c r="C4" s="13" t="s">
        <v>46</v>
      </c>
      <c r="D4" s="13" t="s">
        <v>51</v>
      </c>
      <c r="E4" s="12" t="s">
        <v>2</v>
      </c>
    </row>
    <row r="5" spans="1:5" ht="12.75">
      <c r="A5" s="48" t="s">
        <v>36</v>
      </c>
      <c r="B5" s="48"/>
      <c r="C5" s="33">
        <f>C6+C16</f>
        <v>731570.7</v>
      </c>
      <c r="D5" s="33">
        <f>D6+D16</f>
        <v>761784.2000000001</v>
      </c>
      <c r="E5" s="4">
        <f>D5/C5*100</f>
        <v>104.12994943619258</v>
      </c>
    </row>
    <row r="6" spans="1:5" ht="12.75">
      <c r="A6" s="71" t="s">
        <v>12</v>
      </c>
      <c r="B6" s="72"/>
      <c r="C6" s="37">
        <f>SUM(C7:C15)</f>
        <v>221705</v>
      </c>
      <c r="D6" s="37">
        <f>SUM(D7:D15)</f>
        <v>252799.19999999998</v>
      </c>
      <c r="E6" s="6">
        <f>D6/C6*100</f>
        <v>114.0250332649241</v>
      </c>
    </row>
    <row r="7" spans="1:5" ht="12.75">
      <c r="A7" s="74" t="s">
        <v>32</v>
      </c>
      <c r="B7" s="75"/>
      <c r="C7" s="38">
        <v>155468</v>
      </c>
      <c r="D7" s="38">
        <v>182588.3</v>
      </c>
      <c r="E7" s="6">
        <f aca="true" t="shared" si="0" ref="E7:E20">D7/C7*100</f>
        <v>117.44429721872025</v>
      </c>
    </row>
    <row r="8" spans="1:5" ht="12.75">
      <c r="A8" s="9" t="s">
        <v>21</v>
      </c>
      <c r="B8" s="10"/>
      <c r="C8" s="38">
        <v>31903</v>
      </c>
      <c r="D8" s="38">
        <v>33813.6</v>
      </c>
      <c r="E8" s="6">
        <f t="shared" si="0"/>
        <v>105.98877848478199</v>
      </c>
    </row>
    <row r="9" spans="1:5" ht="14.25" customHeight="1">
      <c r="A9" s="50" t="s">
        <v>16</v>
      </c>
      <c r="B9" s="51"/>
      <c r="C9" s="38">
        <v>2220</v>
      </c>
      <c r="D9" s="38">
        <v>2368.1</v>
      </c>
      <c r="E9" s="6">
        <f t="shared" si="0"/>
        <v>106.67117117117118</v>
      </c>
    </row>
    <row r="10" spans="1:5" ht="31.5" customHeight="1">
      <c r="A10" s="50" t="s">
        <v>22</v>
      </c>
      <c r="B10" s="51"/>
      <c r="C10" s="38">
        <v>17982</v>
      </c>
      <c r="D10" s="38">
        <v>20205.3</v>
      </c>
      <c r="E10" s="6">
        <f t="shared" si="0"/>
        <v>112.36403069736403</v>
      </c>
    </row>
    <row r="11" spans="1:5" ht="12.75">
      <c r="A11" s="50" t="s">
        <v>23</v>
      </c>
      <c r="B11" s="51"/>
      <c r="C11" s="38">
        <v>2204</v>
      </c>
      <c r="D11" s="38">
        <v>2376.8</v>
      </c>
      <c r="E11" s="6">
        <f t="shared" si="0"/>
        <v>107.84029038112524</v>
      </c>
    </row>
    <row r="12" spans="1:5" ht="26.25" customHeight="1">
      <c r="A12" s="50" t="s">
        <v>24</v>
      </c>
      <c r="B12" s="51"/>
      <c r="C12" s="38">
        <v>2319</v>
      </c>
      <c r="D12" s="38">
        <v>2623</v>
      </c>
      <c r="E12" s="6">
        <f t="shared" si="0"/>
        <v>113.10909874946098</v>
      </c>
    </row>
    <row r="13" spans="1:5" ht="26.25" customHeight="1">
      <c r="A13" s="50" t="s">
        <v>25</v>
      </c>
      <c r="B13" s="51"/>
      <c r="C13" s="38">
        <v>4040</v>
      </c>
      <c r="D13" s="38">
        <v>4908.1</v>
      </c>
      <c r="E13" s="6">
        <f t="shared" si="0"/>
        <v>121.48762376237624</v>
      </c>
    </row>
    <row r="14" spans="1:5" ht="12.75">
      <c r="A14" s="50" t="s">
        <v>26</v>
      </c>
      <c r="B14" s="51"/>
      <c r="C14" s="38">
        <v>5569</v>
      </c>
      <c r="D14" s="38">
        <v>6014.6</v>
      </c>
      <c r="E14" s="6">
        <f t="shared" si="0"/>
        <v>108.00143652361287</v>
      </c>
    </row>
    <row r="15" spans="1:5" ht="13.5" customHeight="1">
      <c r="A15" s="50" t="s">
        <v>27</v>
      </c>
      <c r="B15" s="66"/>
      <c r="C15" s="38"/>
      <c r="D15" s="38">
        <v>-2098.6</v>
      </c>
      <c r="E15" s="6" t="s">
        <v>31</v>
      </c>
    </row>
    <row r="16" spans="1:5" ht="15" customHeight="1">
      <c r="A16" s="71" t="s">
        <v>33</v>
      </c>
      <c r="B16" s="72"/>
      <c r="C16" s="37">
        <f>SUM(C17:C20)</f>
        <v>509865.7</v>
      </c>
      <c r="D16" s="37">
        <f>SUM(D17:D20)</f>
        <v>508985.00000000006</v>
      </c>
      <c r="E16" s="2">
        <f>D16/C16*100</f>
        <v>99.82726823945993</v>
      </c>
    </row>
    <row r="17" spans="1:5" ht="27.75" customHeight="1">
      <c r="A17" s="50" t="s">
        <v>30</v>
      </c>
      <c r="B17" s="51"/>
      <c r="C17" s="39">
        <v>489182.3</v>
      </c>
      <c r="D17" s="39">
        <v>488202.7</v>
      </c>
      <c r="E17" s="6">
        <f t="shared" si="0"/>
        <v>99.79974745611196</v>
      </c>
    </row>
    <row r="18" spans="1:5" ht="12.75">
      <c r="A18" s="50" t="s">
        <v>29</v>
      </c>
      <c r="B18" s="51"/>
      <c r="C18" s="39">
        <v>0</v>
      </c>
      <c r="D18" s="39">
        <v>0</v>
      </c>
      <c r="E18" s="6" t="s">
        <v>31</v>
      </c>
    </row>
    <row r="19" spans="1:5" ht="67.5" customHeight="1">
      <c r="A19" s="50" t="s">
        <v>45</v>
      </c>
      <c r="B19" s="51"/>
      <c r="C19" s="39">
        <v>24013.4</v>
      </c>
      <c r="D19" s="39">
        <v>24112.4</v>
      </c>
      <c r="E19" s="6">
        <f t="shared" si="0"/>
        <v>100.41226981601939</v>
      </c>
    </row>
    <row r="20" spans="1:5" ht="39" customHeight="1">
      <c r="A20" s="50" t="s">
        <v>37</v>
      </c>
      <c r="B20" s="51"/>
      <c r="C20" s="39">
        <v>-3330</v>
      </c>
      <c r="D20" s="39">
        <v>-3330.1</v>
      </c>
      <c r="E20" s="6">
        <f t="shared" si="0"/>
        <v>100.003003003003</v>
      </c>
    </row>
    <row r="21" spans="1:5" ht="12.75">
      <c r="A21" s="76" t="s">
        <v>35</v>
      </c>
      <c r="B21" s="76"/>
      <c r="C21" s="40">
        <f>SUM(C22:C34)</f>
        <v>771499.4</v>
      </c>
      <c r="D21" s="40">
        <f>SUM(D22:D34)</f>
        <v>713225.8999999999</v>
      </c>
      <c r="E21" s="3">
        <f>D21/C21*100</f>
        <v>92.44672128066462</v>
      </c>
    </row>
    <row r="22" spans="1:5" ht="12.75">
      <c r="A22" s="50" t="s">
        <v>3</v>
      </c>
      <c r="B22" s="51"/>
      <c r="C22" s="39">
        <v>72914.6</v>
      </c>
      <c r="D22" s="39">
        <v>70620.9</v>
      </c>
      <c r="E22" s="6">
        <f>D22/C22*100</f>
        <v>96.85426512660015</v>
      </c>
    </row>
    <row r="23" spans="1:5" ht="12.75">
      <c r="A23" s="50" t="s">
        <v>20</v>
      </c>
      <c r="B23" s="51"/>
      <c r="C23" s="39">
        <v>1485.2</v>
      </c>
      <c r="D23" s="39">
        <v>1485.2</v>
      </c>
      <c r="E23" s="6">
        <f aca="true" t="shared" si="1" ref="E23:E34">D23/C23*100</f>
        <v>100</v>
      </c>
    </row>
    <row r="24" spans="1:5" ht="24" customHeight="1">
      <c r="A24" s="50" t="s">
        <v>4</v>
      </c>
      <c r="B24" s="51"/>
      <c r="C24" s="39">
        <v>298.8</v>
      </c>
      <c r="D24" s="39">
        <v>203</v>
      </c>
      <c r="E24" s="6">
        <f t="shared" si="1"/>
        <v>67.9384203480589</v>
      </c>
    </row>
    <row r="25" spans="1:5" ht="14.25" customHeight="1">
      <c r="A25" s="50" t="s">
        <v>13</v>
      </c>
      <c r="B25" s="66"/>
      <c r="C25" s="39">
        <v>12544.9</v>
      </c>
      <c r="D25" s="39">
        <v>11314.8</v>
      </c>
      <c r="E25" s="6">
        <f t="shared" si="1"/>
        <v>90.19442163747817</v>
      </c>
    </row>
    <row r="26" spans="1:5" ht="12.75">
      <c r="A26" s="50" t="s">
        <v>5</v>
      </c>
      <c r="B26" s="51"/>
      <c r="C26" s="39">
        <v>35298.4</v>
      </c>
      <c r="D26" s="39">
        <v>24636.9</v>
      </c>
      <c r="E26" s="6">
        <f t="shared" si="1"/>
        <v>69.79608140878906</v>
      </c>
    </row>
    <row r="27" spans="1:5" ht="12.75">
      <c r="A27" s="50" t="s">
        <v>14</v>
      </c>
      <c r="B27" s="66"/>
      <c r="C27" s="39">
        <v>485167.8</v>
      </c>
      <c r="D27" s="39">
        <v>445123.3</v>
      </c>
      <c r="E27" s="6">
        <f t="shared" si="1"/>
        <v>91.74625768651589</v>
      </c>
    </row>
    <row r="28" spans="1:5" ht="12.75">
      <c r="A28" s="50" t="s">
        <v>42</v>
      </c>
      <c r="B28" s="66"/>
      <c r="C28" s="39">
        <v>17194.9</v>
      </c>
      <c r="D28" s="39">
        <v>16747.2</v>
      </c>
      <c r="E28" s="6">
        <f>D28/C28*100</f>
        <v>97.39632100215762</v>
      </c>
    </row>
    <row r="29" spans="1:5" ht="12.75">
      <c r="A29" s="50" t="s">
        <v>41</v>
      </c>
      <c r="B29" s="66"/>
      <c r="C29" s="39">
        <v>87254.8</v>
      </c>
      <c r="D29" s="39">
        <v>86232.5</v>
      </c>
      <c r="E29" s="6">
        <f t="shared" si="1"/>
        <v>98.82837391180772</v>
      </c>
    </row>
    <row r="30" spans="1:5" ht="12.75">
      <c r="A30" s="50" t="s">
        <v>15</v>
      </c>
      <c r="B30" s="66"/>
      <c r="C30" s="39">
        <v>41243.3</v>
      </c>
      <c r="D30" s="39">
        <v>39024</v>
      </c>
      <c r="E30" s="6">
        <f t="shared" si="1"/>
        <v>94.6190047838073</v>
      </c>
    </row>
    <row r="31" spans="1:5" ht="12.75">
      <c r="A31" s="50" t="s">
        <v>38</v>
      </c>
      <c r="B31" s="51"/>
      <c r="C31" s="41">
        <v>5591.2</v>
      </c>
      <c r="D31" s="41">
        <v>5560.5</v>
      </c>
      <c r="E31" s="6">
        <f t="shared" si="1"/>
        <v>99.45092287880955</v>
      </c>
    </row>
    <row r="32" spans="1:5" ht="12.75">
      <c r="A32" s="50" t="s">
        <v>39</v>
      </c>
      <c r="B32" s="51"/>
      <c r="C32" s="41">
        <v>2690</v>
      </c>
      <c r="D32" s="41">
        <v>2690</v>
      </c>
      <c r="E32" s="6">
        <f t="shared" si="1"/>
        <v>100</v>
      </c>
    </row>
    <row r="33" spans="1:5" ht="27" customHeight="1">
      <c r="A33" s="50" t="s">
        <v>40</v>
      </c>
      <c r="B33" s="51"/>
      <c r="C33" s="41">
        <v>3340.6</v>
      </c>
      <c r="D33" s="41">
        <v>3112.7</v>
      </c>
      <c r="E33" s="6">
        <f t="shared" si="1"/>
        <v>93.17787223852002</v>
      </c>
    </row>
    <row r="34" spans="1:5" ht="12.75">
      <c r="A34" s="50" t="s">
        <v>28</v>
      </c>
      <c r="B34" s="51"/>
      <c r="C34" s="41">
        <v>6474.9</v>
      </c>
      <c r="D34" s="41">
        <v>6474.9</v>
      </c>
      <c r="E34" s="6">
        <f t="shared" si="1"/>
        <v>100</v>
      </c>
    </row>
    <row r="35" spans="1:5" ht="27.75" customHeight="1">
      <c r="A35" s="55" t="s">
        <v>6</v>
      </c>
      <c r="B35" s="56"/>
      <c r="C35" s="42">
        <f>C5-C21</f>
        <v>-39928.70000000007</v>
      </c>
      <c r="D35" s="42">
        <f>D5-D21</f>
        <v>48558.30000000016</v>
      </c>
      <c r="E35" s="1" t="s">
        <v>7</v>
      </c>
    </row>
    <row r="36" spans="1:5" ht="30.75" customHeight="1" thickBot="1">
      <c r="A36" s="67" t="s">
        <v>34</v>
      </c>
      <c r="B36" s="68"/>
      <c r="C36" s="33">
        <f>-C35</f>
        <v>39928.70000000007</v>
      </c>
      <c r="D36" s="43">
        <f>-D35</f>
        <v>-48558.30000000016</v>
      </c>
      <c r="E36" s="20" t="s">
        <v>7</v>
      </c>
    </row>
    <row r="37" spans="1:6" ht="57" thickBot="1">
      <c r="A37" s="64" t="s">
        <v>8</v>
      </c>
      <c r="B37" s="65"/>
      <c r="C37" s="11" t="s">
        <v>49</v>
      </c>
      <c r="D37" s="21" t="s">
        <v>9</v>
      </c>
      <c r="E37" s="17"/>
      <c r="F37" s="18"/>
    </row>
    <row r="38" spans="1:7" s="7" customFormat="1" ht="30" customHeight="1">
      <c r="A38" s="54" t="s">
        <v>17</v>
      </c>
      <c r="B38" s="54"/>
      <c r="C38" s="23">
        <v>2</v>
      </c>
      <c r="D38" s="24">
        <v>595.3</v>
      </c>
      <c r="E38" s="19"/>
      <c r="F38" s="14"/>
      <c r="G38" s="19"/>
    </row>
    <row r="39" spans="1:7" s="8" customFormat="1" ht="12.75">
      <c r="A39" s="52" t="s">
        <v>10</v>
      </c>
      <c r="B39" s="52"/>
      <c r="C39" s="22">
        <v>2</v>
      </c>
      <c r="D39" s="25">
        <v>595.3</v>
      </c>
      <c r="E39" s="19"/>
      <c r="F39" s="14"/>
      <c r="G39" s="19"/>
    </row>
    <row r="40" spans="1:7" s="8" customFormat="1" ht="27" customHeight="1">
      <c r="A40" s="55" t="s">
        <v>47</v>
      </c>
      <c r="B40" s="63"/>
      <c r="C40" s="22">
        <v>1.6</v>
      </c>
      <c r="D40" s="26">
        <v>908.3</v>
      </c>
      <c r="E40" s="19"/>
      <c r="F40" s="14"/>
      <c r="G40" s="19"/>
    </row>
    <row r="41" spans="1:7" s="8" customFormat="1" ht="12.75">
      <c r="A41" s="52" t="s">
        <v>10</v>
      </c>
      <c r="B41" s="52"/>
      <c r="C41" s="22">
        <v>1.6</v>
      </c>
      <c r="D41" s="25">
        <v>908.3</v>
      </c>
      <c r="E41" s="19"/>
      <c r="F41" s="14"/>
      <c r="G41" s="19"/>
    </row>
    <row r="42" spans="1:8" s="7" customFormat="1" ht="28.5" customHeight="1">
      <c r="A42" s="53" t="s">
        <v>18</v>
      </c>
      <c r="B42" s="53"/>
      <c r="C42" s="35">
        <f>73+5+19</f>
        <v>97</v>
      </c>
      <c r="D42" s="26">
        <v>39978.2</v>
      </c>
      <c r="E42" s="19"/>
      <c r="F42" s="14"/>
      <c r="G42" s="19"/>
      <c r="H42"/>
    </row>
    <row r="43" spans="1:8" s="8" customFormat="1" ht="15" customHeight="1">
      <c r="A43" s="52" t="s">
        <v>10</v>
      </c>
      <c r="B43" s="52"/>
      <c r="C43" s="22">
        <f>63+5+19</f>
        <v>87</v>
      </c>
      <c r="D43" s="25">
        <v>37956.7</v>
      </c>
      <c r="E43" s="19"/>
      <c r="F43" s="14"/>
      <c r="G43" s="19"/>
      <c r="H43"/>
    </row>
    <row r="44" spans="1:8" s="7" customFormat="1" ht="15" customHeight="1">
      <c r="A44" s="61" t="s">
        <v>44</v>
      </c>
      <c r="B44" s="62"/>
      <c r="C44" s="28">
        <v>36</v>
      </c>
      <c r="D44" s="29">
        <v>8829.1</v>
      </c>
      <c r="E44" s="19"/>
      <c r="F44" s="14"/>
      <c r="G44" s="19"/>
      <c r="H44"/>
    </row>
    <row r="45" spans="1:8" s="7" customFormat="1" ht="39.75" customHeight="1">
      <c r="A45" s="53" t="s">
        <v>19</v>
      </c>
      <c r="B45" s="53"/>
      <c r="C45" s="27">
        <v>17</v>
      </c>
      <c r="D45" s="26">
        <v>5507.3</v>
      </c>
      <c r="E45" s="19"/>
      <c r="F45" s="14"/>
      <c r="G45" s="19"/>
      <c r="H45"/>
    </row>
    <row r="46" spans="1:8" s="8" customFormat="1" ht="12.75">
      <c r="A46" s="58" t="s">
        <v>14</v>
      </c>
      <c r="B46" s="58"/>
      <c r="C46" s="47">
        <f>1+3+4+9+13+57+1244</f>
        <v>1331</v>
      </c>
      <c r="D46" s="26">
        <f>664.4+287.8+902.7+1294.1+2221+12387.2+284491.9</f>
        <v>302249.10000000003</v>
      </c>
      <c r="E46" s="19"/>
      <c r="F46" s="14"/>
      <c r="G46" s="19"/>
      <c r="H46" s="32"/>
    </row>
    <row r="47" spans="1:8" s="7" customFormat="1" ht="12.75">
      <c r="A47" s="52" t="s">
        <v>10</v>
      </c>
      <c r="B47" s="52"/>
      <c r="C47" s="22">
        <f>1+8</f>
        <v>9</v>
      </c>
      <c r="D47" s="34">
        <f>664.4+3505</f>
        <v>4169.4</v>
      </c>
      <c r="E47" s="19"/>
      <c r="F47" s="14"/>
      <c r="G47" s="19"/>
      <c r="H47"/>
    </row>
    <row r="48" spans="1:8" s="8" customFormat="1" ht="12.75">
      <c r="A48" s="58" t="s">
        <v>43</v>
      </c>
      <c r="B48" s="58"/>
      <c r="C48" s="28">
        <f>2+19+43</f>
        <v>64</v>
      </c>
      <c r="D48" s="26">
        <f>944.6+3122.3+6219.9</f>
        <v>10286.8</v>
      </c>
      <c r="E48" s="19"/>
      <c r="F48" s="14"/>
      <c r="G48" s="19"/>
      <c r="H48"/>
    </row>
    <row r="49" spans="1:8" s="7" customFormat="1" ht="12.75">
      <c r="A49" s="52" t="s">
        <v>10</v>
      </c>
      <c r="B49" s="52"/>
      <c r="C49" s="22">
        <v>2</v>
      </c>
      <c r="D49" s="25">
        <v>944.6</v>
      </c>
      <c r="E49" s="19"/>
      <c r="F49" s="14"/>
      <c r="G49" s="19"/>
      <c r="H49"/>
    </row>
    <row r="50" spans="1:8" s="7" customFormat="1" ht="12.75">
      <c r="A50" s="53" t="s">
        <v>48</v>
      </c>
      <c r="B50" s="53"/>
      <c r="C50" s="28">
        <v>933</v>
      </c>
      <c r="D50" s="36">
        <v>194726.8</v>
      </c>
      <c r="E50" s="19"/>
      <c r="F50" s="14"/>
      <c r="G50" s="19"/>
      <c r="H50"/>
    </row>
    <row r="51" spans="1:8" s="7" customFormat="1" ht="12.75" customHeight="1">
      <c r="A51" s="52" t="s">
        <v>10</v>
      </c>
      <c r="B51" s="52"/>
      <c r="C51" s="44">
        <v>0</v>
      </c>
      <c r="D51" s="30">
        <v>0</v>
      </c>
      <c r="E51" s="19"/>
      <c r="F51" s="14"/>
      <c r="G51" s="19"/>
      <c r="H51"/>
    </row>
    <row r="52" spans="1:7" s="7" customFormat="1" ht="12.75">
      <c r="A52" s="59" t="s">
        <v>38</v>
      </c>
      <c r="B52" s="59"/>
      <c r="C52" s="45">
        <v>2</v>
      </c>
      <c r="D52" s="27">
        <v>906.8</v>
      </c>
      <c r="E52" s="19"/>
      <c r="F52" s="14"/>
      <c r="G52" s="19"/>
    </row>
    <row r="53" spans="1:7" s="7" customFormat="1" ht="12.75">
      <c r="A53" s="52" t="s">
        <v>10</v>
      </c>
      <c r="B53" s="52"/>
      <c r="C53" s="46">
        <v>2</v>
      </c>
      <c r="D53" s="31">
        <v>906.8</v>
      </c>
      <c r="E53" s="19"/>
      <c r="F53" s="14"/>
      <c r="G53" s="19"/>
    </row>
    <row r="54" spans="1:7" s="7" customFormat="1" ht="12.75">
      <c r="A54" s="16"/>
      <c r="B54" s="16"/>
      <c r="C54" s="14"/>
      <c r="D54" s="15"/>
      <c r="E54" s="14"/>
      <c r="G54" s="19"/>
    </row>
    <row r="55" spans="1:7" s="7" customFormat="1" ht="12.75">
      <c r="A55" s="16"/>
      <c r="B55" s="16"/>
      <c r="C55" s="14"/>
      <c r="D55" s="15"/>
      <c r="E55" s="15"/>
      <c r="G55" s="19"/>
    </row>
    <row r="56" spans="1:7" ht="40.5" customHeight="1">
      <c r="A56" s="60" t="s">
        <v>52</v>
      </c>
      <c r="B56" s="60"/>
      <c r="D56" s="57" t="s">
        <v>53</v>
      </c>
      <c r="E56" s="57"/>
      <c r="G56" s="19"/>
    </row>
    <row r="57" ht="12.75">
      <c r="G57" s="19"/>
    </row>
    <row r="58" ht="12.75">
      <c r="G58" s="19"/>
    </row>
    <row r="59" ht="12.75">
      <c r="G59" s="19"/>
    </row>
    <row r="60" ht="12.75">
      <c r="G60" s="19"/>
    </row>
    <row r="61" ht="12.75">
      <c r="G61" s="19"/>
    </row>
    <row r="62" ht="12.75">
      <c r="G62" s="19"/>
    </row>
    <row r="63" ht="12.75">
      <c r="G63" s="19"/>
    </row>
  </sheetData>
  <sheetProtection/>
  <mergeCells count="53">
    <mergeCell ref="A15:B15"/>
    <mergeCell ref="A20:B20"/>
    <mergeCell ref="A31:B31"/>
    <mergeCell ref="A30:B30"/>
    <mergeCell ref="A26:B26"/>
    <mergeCell ref="A25:B25"/>
    <mergeCell ref="A27:B27"/>
    <mergeCell ref="A28:B28"/>
    <mergeCell ref="A21:B21"/>
    <mergeCell ref="A19:B19"/>
    <mergeCell ref="A1:E1"/>
    <mergeCell ref="A2:E2"/>
    <mergeCell ref="A16:B16"/>
    <mergeCell ref="A6:B6"/>
    <mergeCell ref="A5:B5"/>
    <mergeCell ref="A4:B4"/>
    <mergeCell ref="A9:B9"/>
    <mergeCell ref="A7:B7"/>
    <mergeCell ref="A10:B10"/>
    <mergeCell ref="A11:B11"/>
    <mergeCell ref="A37:B37"/>
    <mergeCell ref="A29:B29"/>
    <mergeCell ref="A34:B34"/>
    <mergeCell ref="A22:B22"/>
    <mergeCell ref="A24:B24"/>
    <mergeCell ref="A32:B32"/>
    <mergeCell ref="A33:B33"/>
    <mergeCell ref="A36:B36"/>
    <mergeCell ref="A23:B23"/>
    <mergeCell ref="A39:B39"/>
    <mergeCell ref="A42:B42"/>
    <mergeCell ref="A43:B43"/>
    <mergeCell ref="A44:B44"/>
    <mergeCell ref="A40:B40"/>
    <mergeCell ref="A41:B41"/>
    <mergeCell ref="D56:E56"/>
    <mergeCell ref="A51:B51"/>
    <mergeCell ref="A53:B53"/>
    <mergeCell ref="A45:B45"/>
    <mergeCell ref="A48:B48"/>
    <mergeCell ref="A46:B46"/>
    <mergeCell ref="A52:B52"/>
    <mergeCell ref="A56:B56"/>
    <mergeCell ref="A12:B12"/>
    <mergeCell ref="A13:B13"/>
    <mergeCell ref="A49:B49"/>
    <mergeCell ref="A50:B50"/>
    <mergeCell ref="A14:B14"/>
    <mergeCell ref="A18:B18"/>
    <mergeCell ref="A17:B17"/>
    <mergeCell ref="A38:B38"/>
    <mergeCell ref="A35:B35"/>
    <mergeCell ref="A47:B47"/>
  </mergeCells>
  <printOptions/>
  <pageMargins left="1.03" right="0.29" top="0.76" bottom="0.8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Крылова</dc:creator>
  <cp:keywords/>
  <dc:description/>
  <cp:lastModifiedBy>Червякова</cp:lastModifiedBy>
  <cp:lastPrinted>2013-04-04T12:14:26Z</cp:lastPrinted>
  <dcterms:created xsi:type="dcterms:W3CDTF">2006-04-03T14:29:44Z</dcterms:created>
  <dcterms:modified xsi:type="dcterms:W3CDTF">2013-09-25T14:10:10Z</dcterms:modified>
  <cp:category/>
  <cp:version/>
  <cp:contentType/>
  <cp:contentStatus/>
</cp:coreProperties>
</file>