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(фин)_1'!$A$1:$K$132</definedName>
  </definedNames>
  <calcPr calcId="114210" fullCalcOnLoad="1"/>
</workbook>
</file>

<file path=xl/calcChain.xml><?xml version="1.0" encoding="utf-8"?>
<calcChain xmlns="http://schemas.openxmlformats.org/spreadsheetml/2006/main">
  <c r="J122" i="2"/>
  <c r="J123"/>
  <c r="J124"/>
  <c r="I124"/>
  <c r="D122"/>
  <c r="D123"/>
  <c r="D16"/>
  <c r="D17"/>
  <c r="D124"/>
  <c r="C124"/>
  <c r="I122"/>
  <c r="I123"/>
  <c r="K123"/>
  <c r="G122"/>
  <c r="G123"/>
  <c r="F122"/>
  <c r="F123"/>
  <c r="C122"/>
  <c r="C123"/>
  <c r="E123"/>
  <c r="E122"/>
  <c r="K121"/>
  <c r="E121"/>
  <c r="J117"/>
  <c r="J118"/>
  <c r="I117"/>
  <c r="I118"/>
  <c r="G118"/>
  <c r="F118"/>
  <c r="D117"/>
  <c r="D118"/>
  <c r="C117"/>
  <c r="C118"/>
  <c r="E118"/>
  <c r="C12"/>
  <c r="C16"/>
  <c r="C17"/>
  <c r="C21"/>
  <c r="C24"/>
  <c r="C25"/>
  <c r="C29"/>
  <c r="C30"/>
  <c r="C34"/>
  <c r="C35"/>
  <c r="C41"/>
  <c r="C42"/>
  <c r="C46"/>
  <c r="C47"/>
  <c r="C51"/>
  <c r="C52"/>
  <c r="C56"/>
  <c r="C57"/>
  <c r="C61"/>
  <c r="C64"/>
  <c r="C65"/>
  <c r="C69"/>
  <c r="C70"/>
  <c r="C74"/>
  <c r="C75"/>
  <c r="C79"/>
  <c r="C80"/>
  <c r="C84"/>
  <c r="C85"/>
  <c r="C89"/>
  <c r="C90"/>
  <c r="C94"/>
  <c r="C95"/>
  <c r="C99"/>
  <c r="C100"/>
  <c r="C109"/>
  <c r="C112"/>
  <c r="C113"/>
  <c r="C105"/>
  <c r="D12"/>
  <c r="D21"/>
  <c r="D24"/>
  <c r="D25"/>
  <c r="D29"/>
  <c r="D30"/>
  <c r="D34"/>
  <c r="D35"/>
  <c r="D41"/>
  <c r="D42"/>
  <c r="D46"/>
  <c r="D47"/>
  <c r="D51"/>
  <c r="D52"/>
  <c r="D56"/>
  <c r="D57"/>
  <c r="D61"/>
  <c r="D64"/>
  <c r="D65"/>
  <c r="D69"/>
  <c r="D70"/>
  <c r="D74"/>
  <c r="D75"/>
  <c r="D79"/>
  <c r="D80"/>
  <c r="D84"/>
  <c r="D85"/>
  <c r="D89"/>
  <c r="D90"/>
  <c r="D94"/>
  <c r="D95"/>
  <c r="D99"/>
  <c r="D100"/>
  <c r="D109"/>
  <c r="D112"/>
  <c r="D113"/>
  <c r="D104"/>
  <c r="D105"/>
  <c r="E124"/>
  <c r="F16"/>
  <c r="F17"/>
  <c r="F24"/>
  <c r="F25"/>
  <c r="F105"/>
  <c r="F89"/>
  <c r="F90"/>
  <c r="F46"/>
  <c r="F47"/>
  <c r="F41"/>
  <c r="F42"/>
  <c r="F124"/>
  <c r="G16"/>
  <c r="G17"/>
  <c r="G24"/>
  <c r="G25"/>
  <c r="G105"/>
  <c r="G89"/>
  <c r="G90"/>
  <c r="G46"/>
  <c r="G47"/>
  <c r="G41"/>
  <c r="G42"/>
  <c r="G124"/>
  <c r="I12"/>
  <c r="I16"/>
  <c r="I17"/>
  <c r="I21"/>
  <c r="I24"/>
  <c r="I25"/>
  <c r="I29"/>
  <c r="I30"/>
  <c r="I41"/>
  <c r="I42"/>
  <c r="I56"/>
  <c r="I57"/>
  <c r="I79"/>
  <c r="I80"/>
  <c r="I109"/>
  <c r="I113"/>
  <c r="I105"/>
  <c r="I89"/>
  <c r="I90"/>
  <c r="I47"/>
  <c r="J12"/>
  <c r="J16"/>
  <c r="J17"/>
  <c r="J21"/>
  <c r="J24"/>
  <c r="J25"/>
  <c r="J29"/>
  <c r="J30"/>
  <c r="J41"/>
  <c r="J42"/>
  <c r="J79"/>
  <c r="J80"/>
  <c r="J109"/>
  <c r="J113"/>
  <c r="J105"/>
  <c r="J89"/>
  <c r="J90"/>
  <c r="J47"/>
  <c r="K124"/>
  <c r="G117"/>
  <c r="F117"/>
  <c r="E117"/>
  <c r="E116"/>
  <c r="E60"/>
  <c r="E103"/>
  <c r="K105"/>
  <c r="H105"/>
  <c r="K104"/>
  <c r="J104"/>
  <c r="I104"/>
  <c r="H104"/>
  <c r="G104"/>
  <c r="F104"/>
  <c r="E105"/>
  <c r="E104"/>
  <c r="C104"/>
  <c r="H65"/>
  <c r="I65"/>
  <c r="J65"/>
  <c r="K65"/>
  <c r="G61"/>
  <c r="F61"/>
  <c r="E61"/>
  <c r="K108"/>
  <c r="K14"/>
  <c r="K80"/>
  <c r="K79"/>
  <c r="K78"/>
  <c r="K20"/>
  <c r="K15"/>
  <c r="E15"/>
  <c r="E14"/>
  <c r="K11"/>
  <c r="E11"/>
  <c r="J112"/>
  <c r="J99"/>
  <c r="J100"/>
  <c r="J94"/>
  <c r="J95"/>
  <c r="J84"/>
  <c r="J85"/>
  <c r="J74"/>
  <c r="J75"/>
  <c r="J69"/>
  <c r="J70"/>
  <c r="J56"/>
  <c r="J57"/>
  <c r="J51"/>
  <c r="J52"/>
  <c r="J34"/>
  <c r="J35"/>
  <c r="I112"/>
  <c r="I99"/>
  <c r="I100"/>
  <c r="I94"/>
  <c r="I95"/>
  <c r="I84"/>
  <c r="I85"/>
  <c r="I74"/>
  <c r="I75"/>
  <c r="I69"/>
  <c r="I70"/>
  <c r="I51"/>
  <c r="I52"/>
  <c r="I34"/>
  <c r="I35"/>
  <c r="G29"/>
  <c r="G30"/>
  <c r="G112"/>
  <c r="G109"/>
  <c r="G113"/>
  <c r="G99"/>
  <c r="G100"/>
  <c r="G94"/>
  <c r="G95"/>
  <c r="G84"/>
  <c r="G85"/>
  <c r="G79"/>
  <c r="G80"/>
  <c r="G74"/>
  <c r="G75"/>
  <c r="G69"/>
  <c r="G70"/>
  <c r="G64"/>
  <c r="G65"/>
  <c r="G56"/>
  <c r="G57"/>
  <c r="G51"/>
  <c r="G52"/>
  <c r="G34"/>
  <c r="G35"/>
  <c r="G21"/>
  <c r="G12"/>
  <c r="F29"/>
  <c r="F30"/>
  <c r="F112"/>
  <c r="F109"/>
  <c r="F113"/>
  <c r="F99"/>
  <c r="F100"/>
  <c r="F94"/>
  <c r="F95"/>
  <c r="F84"/>
  <c r="F85"/>
  <c r="F79"/>
  <c r="F80"/>
  <c r="F74"/>
  <c r="F75"/>
  <c r="F69"/>
  <c r="F70"/>
  <c r="F64"/>
  <c r="F65"/>
  <c r="F56"/>
  <c r="F57"/>
  <c r="F51"/>
  <c r="F52"/>
  <c r="F34"/>
  <c r="F35"/>
  <c r="F21"/>
  <c r="F12"/>
  <c r="E64"/>
  <c r="E65"/>
  <c r="K47"/>
  <c r="H47"/>
  <c r="K39"/>
  <c r="K42"/>
  <c r="K41"/>
  <c r="E35"/>
  <c r="E23"/>
  <c r="K25"/>
  <c r="E25"/>
  <c r="E24"/>
  <c r="K21"/>
  <c r="K17"/>
  <c r="E17"/>
  <c r="K16"/>
  <c r="E16"/>
  <c r="K12"/>
  <c r="E111"/>
  <c r="E108"/>
  <c r="E98"/>
  <c r="E93"/>
  <c r="E112"/>
  <c r="E94"/>
  <c r="E100"/>
  <c r="E109"/>
  <c r="E99"/>
  <c r="E95"/>
  <c r="E83"/>
  <c r="E78"/>
  <c r="E73"/>
  <c r="E68"/>
  <c r="E63"/>
  <c r="E55"/>
  <c r="E50"/>
  <c r="E39"/>
  <c r="E33"/>
  <c r="E28"/>
  <c r="E20"/>
  <c r="E113"/>
  <c r="E84"/>
  <c r="E41"/>
  <c r="E52"/>
  <c r="E79"/>
  <c r="E74"/>
  <c r="E75"/>
  <c r="E56"/>
  <c r="E69"/>
  <c r="E42"/>
  <c r="E21"/>
  <c r="E12"/>
  <c r="E51"/>
  <c r="E34"/>
  <c r="E29"/>
  <c r="E80"/>
  <c r="E70"/>
  <c r="E85"/>
  <c r="E57"/>
  <c r="E30"/>
  <c r="K113"/>
</calcChain>
</file>

<file path=xl/sharedStrings.xml><?xml version="1.0" encoding="utf-8"?>
<sst xmlns="http://schemas.openxmlformats.org/spreadsheetml/2006/main" count="152" uniqueCount="67">
  <si>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</si>
  <si>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</si>
  <si>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</si>
  <si>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</si>
  <si>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</si>
  <si>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</si>
  <si>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</si>
  <si>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</si>
  <si>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</si>
  <si>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</si>
  <si>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</si>
  <si>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</si>
  <si>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</si>
  <si>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</si>
  <si>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</si>
  <si>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</si>
  <si>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</si>
  <si>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</si>
  <si>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</si>
  <si>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</si>
  <si>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</si>
  <si>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</si>
  <si>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</si>
  <si>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</si>
  <si>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</si>
  <si>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</si>
  <si>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</si>
  <si>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</si>
  <si>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</si>
  <si>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</si>
  <si>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</si>
  <si>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</si>
  <si>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</si>
  <si>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</si>
  <si>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</si>
  <si>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</si>
  <si>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</si>
  <si>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</si>
  <si>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</si>
  <si>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</si>
  <si>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</si>
  <si>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</si>
  <si>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</si>
  <si>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</si>
  <si>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</si>
  <si>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</si>
  <si>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</si>
  <si>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</si>
  <si>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</si>
  <si>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</si>
  <si>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</si>
  <si>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</si>
  <si>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</si>
  <si>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</si>
  <si>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</si>
  <si>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</si>
  <si>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</si>
  <si>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</si>
  <si>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</si>
  <si>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</si>
  <si>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</si>
  <si>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</si>
  <si>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</si>
  <si>
    <t xml:space="preserve">Исполнение муниципальных программ муниципального образования Приморско-Ахтарский район  по состоянию на 01 февраля 2018 года                                    </t>
  </si>
  <si>
    <t>Исполнено на 01.02.2018</t>
  </si>
  <si>
    <t>Муниципальная программа муниципального образования Приморско-Ахтарский район «Капитальный ремонт, ремонт и содержание автомобильных дорог общего пользования местного значения»</t>
  </si>
  <si>
    <t>Муниципальная программа муниципального образования Приморско-Ахтарский район «Развитие здравоохранения»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</si>
</sst>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0" fontId="9" fillId="0" borderId="0" xfId="1" applyFont="1"/>
    <xf numFmtId="0" fontId="10" fillId="0" borderId="0" xfId="1" applyFont="1" applyProtection="1">
      <protection hidden="1"/>
    </xf>
    <xf numFmtId="164" fontId="5" fillId="3" borderId="1" xfId="1" applyNumberFormat="1" applyFont="1" applyFill="1" applyBorder="1" applyAlignment="1" applyProtection="1">
      <protection hidden="1"/>
    </xf>
    <xf numFmtId="168" fontId="5" fillId="3" borderId="1" xfId="1" applyNumberFormat="1" applyFont="1" applyFill="1" applyBorder="1" applyAlignment="1" applyProtection="1"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Border="1"/>
    <xf numFmtId="164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5" fontId="3" fillId="4" borderId="2" xfId="1" applyNumberFormat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0" fontId="2" fillId="0" borderId="7" xfId="1" applyFont="1" applyBorder="1" applyAlignment="1" applyProtection="1">
      <alignment horizontal="right"/>
      <protection hidden="1"/>
    </xf>
    <xf numFmtId="0" fontId="0" fillId="0" borderId="7" xfId="0" applyBorder="1" applyAlignment="1"/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1" applyFont="1" applyAlignment="1">
      <alignment horizontal="center" wrapText="1"/>
    </xf>
    <xf numFmtId="0" fontId="0" fillId="0" borderId="0" xfId="0" applyAlignment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167" fontId="2" fillId="0" borderId="5" xfId="1" applyNumberFormat="1" applyFont="1" applyFill="1" applyBorder="1" applyAlignment="1" applyProtection="1">
      <protection hidden="1"/>
    </xf>
    <xf numFmtId="0" fontId="8" fillId="0" borderId="6" xfId="0" applyFont="1" applyBorder="1" applyAlignment="1"/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10" fillId="0" borderId="0" xfId="1" applyFont="1" applyAlignment="1" applyProtection="1">
      <alignment wrapText="1"/>
      <protection hidden="1"/>
    </xf>
    <xf numFmtId="0" fontId="5" fillId="3" borderId="2" xfId="1" applyNumberFormat="1" applyFont="1" applyFill="1" applyBorder="1" applyAlignment="1" applyProtection="1">
      <protection hidden="1"/>
    </xf>
    <xf numFmtId="0" fontId="5" fillId="3" borderId="4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29"/>
  <sheetViews>
    <sheetView showGridLines="0" tabSelected="1" view="pageBreakPreview" zoomScale="75" zoomScaleNormal="90" zoomScaleSheetLayoutView="75" workbookViewId="0">
      <selection activeCell="B121" sqref="B121"/>
    </sheetView>
  </sheetViews>
  <sheetFormatPr defaultColWidth="8.7109375" defaultRowHeight="15.7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>
      <c r="A1" s="51" t="s">
        <v>63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409.6" hidden="1" customHeight="1">
      <c r="A2" s="18"/>
      <c r="B2" s="18"/>
      <c r="C2" s="18"/>
      <c r="D2" s="18"/>
      <c r="E2" s="18"/>
      <c r="F2" s="18"/>
      <c r="G2" s="18"/>
      <c r="H2" s="18"/>
    </row>
    <row r="3" spans="1:11" ht="8.1" customHeight="1">
      <c r="A3" s="1"/>
      <c r="B3" s="1"/>
      <c r="C3" s="1"/>
      <c r="D3" s="1"/>
      <c r="E3" s="3"/>
      <c r="F3" s="3"/>
      <c r="G3" s="1"/>
      <c r="H3" s="1"/>
    </row>
    <row r="4" spans="1:11" ht="12.75" customHeight="1">
      <c r="A4" s="6"/>
      <c r="B4" s="6"/>
      <c r="C4" s="6"/>
      <c r="D4" s="6"/>
      <c r="E4" s="1"/>
      <c r="F4" s="1"/>
      <c r="G4" s="46" t="s">
        <v>18</v>
      </c>
      <c r="H4" s="47"/>
      <c r="I4" s="47"/>
      <c r="J4" s="47"/>
      <c r="K4" s="47"/>
    </row>
    <row r="5" spans="1:11" ht="12.75" customHeight="1">
      <c r="A5" s="53" t="s">
        <v>57</v>
      </c>
      <c r="B5" s="53" t="s">
        <v>17</v>
      </c>
      <c r="C5" s="53" t="s">
        <v>16</v>
      </c>
      <c r="D5" s="53" t="s">
        <v>64</v>
      </c>
      <c r="E5" s="53" t="s">
        <v>43</v>
      </c>
      <c r="F5" s="48" t="s">
        <v>19</v>
      </c>
      <c r="G5" s="49"/>
      <c r="H5" s="49"/>
      <c r="I5" s="49"/>
      <c r="J5" s="49"/>
      <c r="K5" s="50"/>
    </row>
    <row r="6" spans="1:11" ht="34.5" customHeight="1">
      <c r="A6" s="54"/>
      <c r="B6" s="54"/>
      <c r="C6" s="54"/>
      <c r="D6" s="54"/>
      <c r="E6" s="54"/>
      <c r="F6" s="53" t="s">
        <v>20</v>
      </c>
      <c r="G6" s="53"/>
      <c r="H6" s="53"/>
      <c r="I6" s="53" t="s">
        <v>21</v>
      </c>
      <c r="J6" s="53"/>
      <c r="K6" s="53"/>
    </row>
    <row r="7" spans="1:11" ht="62.45" customHeight="1">
      <c r="A7" s="54"/>
      <c r="B7" s="54"/>
      <c r="C7" s="54"/>
      <c r="D7" s="54"/>
      <c r="E7" s="54"/>
      <c r="F7" s="8" t="s">
        <v>16</v>
      </c>
      <c r="G7" s="10" t="s">
        <v>64</v>
      </c>
      <c r="H7" s="10" t="s">
        <v>43</v>
      </c>
      <c r="I7" s="8" t="s">
        <v>16</v>
      </c>
      <c r="J7" s="10" t="s">
        <v>64</v>
      </c>
      <c r="K7" s="10" t="s">
        <v>43</v>
      </c>
    </row>
    <row r="8" spans="1:11" ht="15.95" customHeight="1">
      <c r="A8" s="7">
        <v>1</v>
      </c>
      <c r="B8" s="7">
        <v>2</v>
      </c>
      <c r="C8" s="8">
        <v>3</v>
      </c>
      <c r="D8" s="7">
        <v>4</v>
      </c>
      <c r="E8" s="7">
        <v>5</v>
      </c>
      <c r="F8" s="8">
        <v>6</v>
      </c>
      <c r="G8" s="9">
        <v>7</v>
      </c>
      <c r="H8" s="9">
        <v>8</v>
      </c>
      <c r="I8" s="8">
        <v>9</v>
      </c>
      <c r="J8" s="9">
        <v>10</v>
      </c>
      <c r="K8" s="9">
        <v>11</v>
      </c>
    </row>
    <row r="9" spans="1:11" ht="18.95" customHeight="1">
      <c r="A9" s="38" t="s">
        <v>22</v>
      </c>
      <c r="B9" s="39"/>
      <c r="C9" s="39"/>
      <c r="D9" s="39"/>
      <c r="E9" s="39"/>
      <c r="F9" s="39"/>
      <c r="G9" s="39"/>
      <c r="H9" s="39"/>
      <c r="I9" s="40"/>
      <c r="J9" s="40"/>
      <c r="K9" s="41"/>
    </row>
    <row r="10" spans="1:11" ht="17.100000000000001" customHeight="1">
      <c r="A10" s="42" t="s">
        <v>23</v>
      </c>
      <c r="B10" s="43"/>
      <c r="C10" s="43"/>
      <c r="D10" s="43"/>
      <c r="E10" s="43"/>
      <c r="F10" s="43"/>
      <c r="G10" s="43"/>
      <c r="H10" s="43"/>
      <c r="I10" s="44"/>
      <c r="J10" s="44"/>
      <c r="K10" s="45"/>
    </row>
    <row r="11" spans="1:11" ht="30.75" customHeight="1">
      <c r="A11" s="20" t="s">
        <v>15</v>
      </c>
      <c r="B11" s="12" t="s">
        <v>24</v>
      </c>
      <c r="C11" s="4">
        <v>476261.9</v>
      </c>
      <c r="D11" s="5">
        <v>36961.800000000003</v>
      </c>
      <c r="E11" s="14">
        <f>D11/C11*100</f>
        <v>7.7608139555148128</v>
      </c>
      <c r="F11" s="4">
        <v>0</v>
      </c>
      <c r="G11" s="5">
        <v>0</v>
      </c>
      <c r="H11" s="16">
        <v>0</v>
      </c>
      <c r="I11" s="21">
        <v>334785.5</v>
      </c>
      <c r="J11" s="21">
        <v>25796.3</v>
      </c>
      <c r="K11" s="21">
        <f>J11/I11*100</f>
        <v>7.7053217657276072</v>
      </c>
    </row>
    <row r="12" spans="1:11" ht="15.6" customHeight="1">
      <c r="A12" s="37" t="s">
        <v>2</v>
      </c>
      <c r="B12" s="37"/>
      <c r="C12" s="13">
        <f>SUM(C11:C11)</f>
        <v>476261.9</v>
      </c>
      <c r="D12" s="13">
        <f>SUM(D11:D11)</f>
        <v>36961.800000000003</v>
      </c>
      <c r="E12" s="15">
        <f>+D12/C12*100</f>
        <v>7.7608139555148128</v>
      </c>
      <c r="F12" s="13">
        <f>SUM(F11:F11)</f>
        <v>0</v>
      </c>
      <c r="G12" s="13">
        <f>SUM(G11:G11)</f>
        <v>0</v>
      </c>
      <c r="H12" s="15">
        <v>0</v>
      </c>
      <c r="I12" s="13">
        <f>SUM(I11:I11)</f>
        <v>334785.5</v>
      </c>
      <c r="J12" s="13">
        <f>SUM(J11:J11)</f>
        <v>25796.3</v>
      </c>
      <c r="K12" s="15">
        <f>+J12/I12*100</f>
        <v>7.7053217657276072</v>
      </c>
    </row>
    <row r="13" spans="1:11" ht="16.5" customHeight="1">
      <c r="A13" s="42" t="s">
        <v>25</v>
      </c>
      <c r="B13" s="43"/>
      <c r="C13" s="43"/>
      <c r="D13" s="43"/>
      <c r="E13" s="43"/>
      <c r="F13" s="43"/>
      <c r="G13" s="43"/>
      <c r="H13" s="43"/>
      <c r="I13" s="44"/>
      <c r="J13" s="44"/>
      <c r="K13" s="45"/>
    </row>
    <row r="14" spans="1:11" ht="31.5">
      <c r="A14" s="55" t="s">
        <v>14</v>
      </c>
      <c r="B14" s="19" t="s">
        <v>26</v>
      </c>
      <c r="C14" s="22">
        <v>17906.900000000001</v>
      </c>
      <c r="D14" s="22">
        <v>1383.3</v>
      </c>
      <c r="E14" s="22">
        <f>D14/C14*100</f>
        <v>7.7249551848728695</v>
      </c>
      <c r="F14" s="4">
        <v>0</v>
      </c>
      <c r="G14" s="5">
        <v>0</v>
      </c>
      <c r="H14" s="22">
        <v>0</v>
      </c>
      <c r="I14" s="23">
        <v>2939</v>
      </c>
      <c r="J14" s="23">
        <v>244.9</v>
      </c>
      <c r="K14" s="21">
        <f>J14/I14*100</f>
        <v>8.3327662470227963</v>
      </c>
    </row>
    <row r="15" spans="1:11" ht="28.5" customHeight="1">
      <c r="A15" s="56"/>
      <c r="B15" s="12" t="s">
        <v>24</v>
      </c>
      <c r="C15" s="4">
        <v>37030.400000000001</v>
      </c>
      <c r="D15" s="5">
        <v>1172.5</v>
      </c>
      <c r="E15" s="14">
        <f>D15/C15*100</f>
        <v>3.1663174040788111</v>
      </c>
      <c r="F15" s="4">
        <v>0</v>
      </c>
      <c r="G15" s="5">
        <v>0</v>
      </c>
      <c r="H15" s="16">
        <v>0</v>
      </c>
      <c r="I15" s="21">
        <v>9800.5</v>
      </c>
      <c r="J15" s="21">
        <v>229.8</v>
      </c>
      <c r="K15" s="21">
        <f>J15/I15*100</f>
        <v>2.3447783276363454</v>
      </c>
    </row>
    <row r="16" spans="1:11" ht="21" customHeight="1">
      <c r="A16" s="37" t="s">
        <v>2</v>
      </c>
      <c r="B16" s="37"/>
      <c r="C16" s="13">
        <f>+C15+C14</f>
        <v>54937.3</v>
      </c>
      <c r="D16" s="13">
        <f>+D15+D14</f>
        <v>2555.8000000000002</v>
      </c>
      <c r="E16" s="15">
        <f>+D16/C16*100</f>
        <v>4.6522126132882393</v>
      </c>
      <c r="F16" s="13">
        <f>+F15+F14</f>
        <v>0</v>
      </c>
      <c r="G16" s="13">
        <f>+G15+G14</f>
        <v>0</v>
      </c>
      <c r="H16" s="15">
        <v>0</v>
      </c>
      <c r="I16" s="13">
        <f>+I15+I14</f>
        <v>12739.5</v>
      </c>
      <c r="J16" s="13">
        <f>+J15+J14</f>
        <v>474.70000000000005</v>
      </c>
      <c r="K16" s="15">
        <f>+J16/I16*100</f>
        <v>3.7262058950508261</v>
      </c>
    </row>
    <row r="17" spans="1:11">
      <c r="A17" s="37" t="s">
        <v>1</v>
      </c>
      <c r="B17" s="37"/>
      <c r="C17" s="13">
        <f>C16+C12</f>
        <v>531199.20000000007</v>
      </c>
      <c r="D17" s="13">
        <f>D16+D12</f>
        <v>39517.600000000006</v>
      </c>
      <c r="E17" s="15">
        <f>+D17/C17*100</f>
        <v>7.4393184327084834</v>
      </c>
      <c r="F17" s="13">
        <f>F16+F12</f>
        <v>0</v>
      </c>
      <c r="G17" s="13">
        <f>G16+G12</f>
        <v>0</v>
      </c>
      <c r="H17" s="15">
        <v>0</v>
      </c>
      <c r="I17" s="13">
        <f>I16+I12</f>
        <v>347525</v>
      </c>
      <c r="J17" s="13">
        <f>J16+J12</f>
        <v>26271</v>
      </c>
      <c r="K17" s="15">
        <f>+J17/I17*100</f>
        <v>7.5594561542335086</v>
      </c>
    </row>
    <row r="18" spans="1:11" ht="14.45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40"/>
      <c r="J18" s="40"/>
      <c r="K18" s="41"/>
    </row>
    <row r="19" spans="1:11" ht="31.5" customHeight="1">
      <c r="A19" s="42" t="s">
        <v>27</v>
      </c>
      <c r="B19" s="43"/>
      <c r="C19" s="43"/>
      <c r="D19" s="43"/>
      <c r="E19" s="43"/>
      <c r="F19" s="43"/>
      <c r="G19" s="43"/>
      <c r="H19" s="43"/>
      <c r="I19" s="44"/>
      <c r="J19" s="44"/>
      <c r="K19" s="45"/>
    </row>
    <row r="20" spans="1:11" ht="30.75" customHeight="1">
      <c r="A20" s="20" t="s">
        <v>13</v>
      </c>
      <c r="B20" s="12" t="s">
        <v>28</v>
      </c>
      <c r="C20" s="4">
        <v>56798.3</v>
      </c>
      <c r="D20" s="5">
        <v>3467.9</v>
      </c>
      <c r="E20" s="14">
        <f>+D20/C20*100</f>
        <v>6.1056404857187632</v>
      </c>
      <c r="F20" s="4">
        <v>0</v>
      </c>
      <c r="G20" s="5">
        <v>0</v>
      </c>
      <c r="H20" s="16">
        <v>0</v>
      </c>
      <c r="I20" s="21">
        <v>9059.6</v>
      </c>
      <c r="J20" s="21">
        <v>0</v>
      </c>
      <c r="K20" s="21">
        <f>J20/I20*100</f>
        <v>0</v>
      </c>
    </row>
    <row r="21" spans="1:11">
      <c r="A21" s="37" t="s">
        <v>2</v>
      </c>
      <c r="B21" s="37"/>
      <c r="C21" s="13">
        <f>+C20</f>
        <v>56798.3</v>
      </c>
      <c r="D21" s="13">
        <f>+D20</f>
        <v>3467.9</v>
      </c>
      <c r="E21" s="15">
        <f>+D21/C21*100</f>
        <v>6.1056404857187632</v>
      </c>
      <c r="F21" s="13">
        <f>+F20</f>
        <v>0</v>
      </c>
      <c r="G21" s="13">
        <f>+G20</f>
        <v>0</v>
      </c>
      <c r="H21" s="15">
        <v>0</v>
      </c>
      <c r="I21" s="24">
        <f>+I20</f>
        <v>9059.6</v>
      </c>
      <c r="J21" s="24">
        <f>+J20</f>
        <v>0</v>
      </c>
      <c r="K21" s="25">
        <f>+J21/I21*100</f>
        <v>0</v>
      </c>
    </row>
    <row r="22" spans="1:11">
      <c r="A22" s="42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37.5" customHeight="1">
      <c r="A23" s="20" t="s">
        <v>30</v>
      </c>
      <c r="B23" s="12" t="s">
        <v>28</v>
      </c>
      <c r="C23" s="4">
        <v>1521</v>
      </c>
      <c r="D23" s="4">
        <v>96.6</v>
      </c>
      <c r="E23" s="14">
        <f>D23/C23*100</f>
        <v>6.3510848126232737</v>
      </c>
      <c r="F23" s="4">
        <v>0</v>
      </c>
      <c r="G23" s="5">
        <v>0</v>
      </c>
      <c r="H23" s="14">
        <v>0</v>
      </c>
      <c r="I23" s="4">
        <v>0</v>
      </c>
      <c r="J23" s="5">
        <v>0</v>
      </c>
      <c r="K23" s="26">
        <v>0</v>
      </c>
    </row>
    <row r="24" spans="1:11" ht="18" customHeight="1">
      <c r="A24" s="37" t="s">
        <v>2</v>
      </c>
      <c r="B24" s="37"/>
      <c r="C24" s="13">
        <f>+C23</f>
        <v>1521</v>
      </c>
      <c r="D24" s="13">
        <f>+D23</f>
        <v>96.6</v>
      </c>
      <c r="E24" s="15">
        <f>+D24/C24*100</f>
        <v>6.3510848126232737</v>
      </c>
      <c r="F24" s="13">
        <f>+F23</f>
        <v>0</v>
      </c>
      <c r="G24" s="13">
        <f>+G23</f>
        <v>0</v>
      </c>
      <c r="H24" s="15">
        <v>0</v>
      </c>
      <c r="I24" s="24">
        <f>+I23</f>
        <v>0</v>
      </c>
      <c r="J24" s="24">
        <f>+J23</f>
        <v>0</v>
      </c>
      <c r="K24" s="25">
        <v>0</v>
      </c>
    </row>
    <row r="25" spans="1:11" ht="18" customHeight="1">
      <c r="A25" s="37" t="s">
        <v>1</v>
      </c>
      <c r="B25" s="37"/>
      <c r="C25" s="13">
        <f>C24+C21</f>
        <v>58319.3</v>
      </c>
      <c r="D25" s="13">
        <f>D24+D21</f>
        <v>3564.5</v>
      </c>
      <c r="E25" s="15">
        <f>+D25/C25*100</f>
        <v>6.1120418112014372</v>
      </c>
      <c r="F25" s="13">
        <f>F24+F21</f>
        <v>0</v>
      </c>
      <c r="G25" s="13">
        <f>G24+G21</f>
        <v>0</v>
      </c>
      <c r="H25" s="15">
        <v>0</v>
      </c>
      <c r="I25" s="13">
        <f>I24+I21</f>
        <v>9059.6</v>
      </c>
      <c r="J25" s="13">
        <f>J24+J21</f>
        <v>0</v>
      </c>
      <c r="K25" s="15">
        <f>+J25/I25*100</f>
        <v>0</v>
      </c>
    </row>
    <row r="26" spans="1:11" ht="14.45" customHeight="1">
      <c r="A26" s="38" t="s">
        <v>32</v>
      </c>
      <c r="B26" s="39"/>
      <c r="C26" s="39"/>
      <c r="D26" s="39"/>
      <c r="E26" s="39"/>
      <c r="F26" s="39"/>
      <c r="G26" s="39"/>
      <c r="H26" s="39"/>
      <c r="I26" s="40"/>
      <c r="J26" s="40"/>
      <c r="K26" s="41"/>
    </row>
    <row r="27" spans="1:11" ht="13.5" customHeight="1">
      <c r="A27" s="42" t="s">
        <v>33</v>
      </c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1" ht="32.1" customHeight="1">
      <c r="A28" s="11" t="s">
        <v>12</v>
      </c>
      <c r="B28" s="19" t="s">
        <v>26</v>
      </c>
      <c r="C28" s="4">
        <v>9314.2999999999993</v>
      </c>
      <c r="D28" s="5">
        <v>656.7</v>
      </c>
      <c r="E28" s="14">
        <f>+D28/C28*100</f>
        <v>7.0504493091268277</v>
      </c>
      <c r="F28" s="26">
        <v>0</v>
      </c>
      <c r="G28" s="26">
        <v>0</v>
      </c>
      <c r="H28" s="22">
        <v>0</v>
      </c>
      <c r="I28" s="21">
        <v>0</v>
      </c>
      <c r="J28" s="21">
        <v>0</v>
      </c>
      <c r="K28" s="26">
        <v>0</v>
      </c>
    </row>
    <row r="29" spans="1:11" ht="17.45" customHeight="1">
      <c r="A29" s="37" t="s">
        <v>2</v>
      </c>
      <c r="B29" s="37"/>
      <c r="C29" s="13">
        <f>+C28</f>
        <v>9314.2999999999993</v>
      </c>
      <c r="D29" s="13">
        <f>+D28</f>
        <v>656.7</v>
      </c>
      <c r="E29" s="15">
        <f>+D29/C29*100</f>
        <v>7.0504493091268277</v>
      </c>
      <c r="F29" s="13">
        <f>+F28</f>
        <v>0</v>
      </c>
      <c r="G29" s="13">
        <f>+G28</f>
        <v>0</v>
      </c>
      <c r="H29" s="17">
        <v>0</v>
      </c>
      <c r="I29" s="13">
        <f>+I28</f>
        <v>0</v>
      </c>
      <c r="J29" s="13">
        <f>+J28</f>
        <v>0</v>
      </c>
      <c r="K29" s="25">
        <v>0</v>
      </c>
    </row>
    <row r="30" spans="1:11" ht="17.100000000000001" customHeight="1">
      <c r="A30" s="37" t="s">
        <v>1</v>
      </c>
      <c r="B30" s="37"/>
      <c r="C30" s="13">
        <f>C29</f>
        <v>9314.2999999999993</v>
      </c>
      <c r="D30" s="13">
        <f>D29</f>
        <v>656.7</v>
      </c>
      <c r="E30" s="15">
        <f>+D30/C30*100</f>
        <v>7.0504493091268277</v>
      </c>
      <c r="F30" s="13">
        <f>F29</f>
        <v>0</v>
      </c>
      <c r="G30" s="13">
        <f>G29</f>
        <v>0</v>
      </c>
      <c r="H30" s="15">
        <v>0</v>
      </c>
      <c r="I30" s="13">
        <f>I29</f>
        <v>0</v>
      </c>
      <c r="J30" s="13">
        <f>J29</f>
        <v>0</v>
      </c>
      <c r="K30" s="25">
        <v>0</v>
      </c>
    </row>
    <row r="31" spans="1:11" ht="18.600000000000001" customHeight="1">
      <c r="A31" s="38" t="s">
        <v>34</v>
      </c>
      <c r="B31" s="39"/>
      <c r="C31" s="39"/>
      <c r="D31" s="39"/>
      <c r="E31" s="39"/>
      <c r="F31" s="39"/>
      <c r="G31" s="39"/>
      <c r="H31" s="39"/>
      <c r="I31" s="40"/>
      <c r="J31" s="40"/>
      <c r="K31" s="41"/>
    </row>
    <row r="32" spans="1:11">
      <c r="A32" s="42" t="s">
        <v>35</v>
      </c>
      <c r="B32" s="43"/>
      <c r="C32" s="43"/>
      <c r="D32" s="43"/>
      <c r="E32" s="43"/>
      <c r="F32" s="43"/>
      <c r="G32" s="43"/>
      <c r="H32" s="43"/>
      <c r="I32" s="44"/>
      <c r="J32" s="44"/>
      <c r="K32" s="45"/>
    </row>
    <row r="33" spans="1:11" ht="30.6" customHeight="1">
      <c r="A33" s="11" t="s">
        <v>11</v>
      </c>
      <c r="B33" s="12" t="s">
        <v>36</v>
      </c>
      <c r="C33" s="4">
        <v>4603.8</v>
      </c>
      <c r="D33" s="5">
        <v>292.10000000000002</v>
      </c>
      <c r="E33" s="14">
        <f>+D33/C33*100</f>
        <v>6.3447586776141458</v>
      </c>
      <c r="F33" s="5">
        <v>0</v>
      </c>
      <c r="G33" s="5">
        <v>0</v>
      </c>
      <c r="H33" s="16">
        <v>0</v>
      </c>
      <c r="I33" s="27">
        <v>0</v>
      </c>
      <c r="J33" s="27">
        <v>0</v>
      </c>
      <c r="K33" s="27">
        <v>0</v>
      </c>
    </row>
    <row r="34" spans="1:11">
      <c r="A34" s="37" t="s">
        <v>2</v>
      </c>
      <c r="B34" s="37"/>
      <c r="C34" s="13">
        <f>C33</f>
        <v>4603.8</v>
      </c>
      <c r="D34" s="13">
        <f>D33</f>
        <v>292.10000000000002</v>
      </c>
      <c r="E34" s="15">
        <f>+D34/C34*100</f>
        <v>6.3447586776141458</v>
      </c>
      <c r="F34" s="13">
        <f>F33</f>
        <v>0</v>
      </c>
      <c r="G34" s="13">
        <f>G33</f>
        <v>0</v>
      </c>
      <c r="H34" s="15">
        <v>0</v>
      </c>
      <c r="I34" s="13">
        <f>I33</f>
        <v>0</v>
      </c>
      <c r="J34" s="13">
        <f>J33</f>
        <v>0</v>
      </c>
      <c r="K34" s="15">
        <v>0</v>
      </c>
    </row>
    <row r="35" spans="1:11">
      <c r="A35" s="37" t="s">
        <v>1</v>
      </c>
      <c r="B35" s="37"/>
      <c r="C35" s="13">
        <f>+C34</f>
        <v>4603.8</v>
      </c>
      <c r="D35" s="13">
        <f>+D34</f>
        <v>292.10000000000002</v>
      </c>
      <c r="E35" s="15">
        <f>+D35/C35*100</f>
        <v>6.3447586776141458</v>
      </c>
      <c r="F35" s="13">
        <f>+F34</f>
        <v>0</v>
      </c>
      <c r="G35" s="13">
        <f>+G34</f>
        <v>0</v>
      </c>
      <c r="H35" s="15">
        <v>0</v>
      </c>
      <c r="I35" s="13">
        <f>+I34</f>
        <v>0</v>
      </c>
      <c r="J35" s="13">
        <f>+J34</f>
        <v>0</v>
      </c>
      <c r="K35" s="15">
        <v>0</v>
      </c>
    </row>
    <row r="36" spans="1:11" ht="29.25" customHeight="1">
      <c r="A36" s="38" t="s">
        <v>44</v>
      </c>
      <c r="B36" s="39"/>
      <c r="C36" s="39"/>
      <c r="D36" s="39"/>
      <c r="E36" s="39"/>
      <c r="F36" s="39"/>
      <c r="G36" s="39"/>
      <c r="H36" s="39"/>
      <c r="I36" s="40"/>
      <c r="J36" s="40"/>
      <c r="K36" s="41"/>
    </row>
    <row r="37" spans="1:11" ht="15.95" customHeight="1">
      <c r="A37" s="42" t="s">
        <v>35</v>
      </c>
      <c r="B37" s="43"/>
      <c r="C37" s="43"/>
      <c r="D37" s="43"/>
      <c r="E37" s="43"/>
      <c r="F37" s="43"/>
      <c r="G37" s="43"/>
      <c r="H37" s="43"/>
      <c r="I37" s="44"/>
      <c r="J37" s="44"/>
      <c r="K37" s="45"/>
    </row>
    <row r="38" spans="1:11" ht="33.6" hidden="1" customHeight="1">
      <c r="A38" s="11" t="s">
        <v>10</v>
      </c>
      <c r="B38" s="12" t="s">
        <v>26</v>
      </c>
      <c r="C38" s="4">
        <v>0</v>
      </c>
      <c r="D38" s="5">
        <v>0</v>
      </c>
      <c r="E38" s="14">
        <v>0</v>
      </c>
      <c r="F38" s="4">
        <v>0</v>
      </c>
      <c r="G38" s="5">
        <v>0</v>
      </c>
      <c r="H38" s="14">
        <v>0</v>
      </c>
      <c r="I38" s="27">
        <v>0</v>
      </c>
      <c r="J38" s="27">
        <v>0</v>
      </c>
      <c r="K38" s="27">
        <v>0</v>
      </c>
    </row>
    <row r="39" spans="1:11" ht="30.75" customHeight="1">
      <c r="A39" s="11" t="s">
        <v>10</v>
      </c>
      <c r="B39" s="12" t="s">
        <v>24</v>
      </c>
      <c r="C39" s="4">
        <v>1998</v>
      </c>
      <c r="D39" s="5">
        <v>0</v>
      </c>
      <c r="E39" s="14">
        <f>+D39/C39*100</f>
        <v>0</v>
      </c>
      <c r="F39" s="4">
        <v>0</v>
      </c>
      <c r="G39" s="5">
        <v>0</v>
      </c>
      <c r="H39" s="14">
        <v>0</v>
      </c>
      <c r="I39" s="21">
        <v>1798</v>
      </c>
      <c r="J39" s="21">
        <v>0</v>
      </c>
      <c r="K39" s="21">
        <f>J39/I39*100</f>
        <v>0</v>
      </c>
    </row>
    <row r="40" spans="1:11" ht="30" hidden="1" customHeight="1">
      <c r="A40" s="11" t="s">
        <v>10</v>
      </c>
      <c r="B40" s="12" t="s">
        <v>28</v>
      </c>
      <c r="C40" s="4">
        <v>0</v>
      </c>
      <c r="D40" s="5">
        <v>0</v>
      </c>
      <c r="E40" s="14">
        <v>0</v>
      </c>
      <c r="F40" s="4">
        <v>0</v>
      </c>
      <c r="G40" s="5">
        <v>0</v>
      </c>
      <c r="H40" s="14">
        <v>0</v>
      </c>
      <c r="I40" s="27">
        <v>0</v>
      </c>
      <c r="J40" s="21">
        <v>0</v>
      </c>
      <c r="K40" s="21">
        <v>0</v>
      </c>
    </row>
    <row r="41" spans="1:11" ht="14.45" customHeight="1">
      <c r="A41" s="37" t="s">
        <v>2</v>
      </c>
      <c r="B41" s="37"/>
      <c r="C41" s="13">
        <f>SUM(C38:C40)</f>
        <v>1998</v>
      </c>
      <c r="D41" s="13">
        <f>SUM(D38:D40)</f>
        <v>0</v>
      </c>
      <c r="E41" s="15">
        <f>+D41/C41*100</f>
        <v>0</v>
      </c>
      <c r="F41" s="13">
        <f>SUM(F38:F40)</f>
        <v>0</v>
      </c>
      <c r="G41" s="13">
        <f>SUM(G38:G40)</f>
        <v>0</v>
      </c>
      <c r="H41" s="15">
        <v>0</v>
      </c>
      <c r="I41" s="13">
        <f>SUM(I38:I40)</f>
        <v>1798</v>
      </c>
      <c r="J41" s="13">
        <f>SUM(J38:J40)</f>
        <v>0</v>
      </c>
      <c r="K41" s="15">
        <f>+J41/I41*100</f>
        <v>0</v>
      </c>
    </row>
    <row r="42" spans="1:11" ht="16.5" customHeight="1">
      <c r="A42" s="37" t="s">
        <v>1</v>
      </c>
      <c r="B42" s="37"/>
      <c r="C42" s="13">
        <f>+C41</f>
        <v>1998</v>
      </c>
      <c r="D42" s="13">
        <f>+D41</f>
        <v>0</v>
      </c>
      <c r="E42" s="15">
        <f>+D42/C42*100</f>
        <v>0</v>
      </c>
      <c r="F42" s="13">
        <f>+F41</f>
        <v>0</v>
      </c>
      <c r="G42" s="13">
        <f>+G41</f>
        <v>0</v>
      </c>
      <c r="H42" s="15">
        <v>0</v>
      </c>
      <c r="I42" s="13">
        <f>+I41</f>
        <v>1798</v>
      </c>
      <c r="J42" s="13">
        <f>+J41</f>
        <v>0</v>
      </c>
      <c r="K42" s="15">
        <f>+J42/I42*100</f>
        <v>0</v>
      </c>
    </row>
    <row r="43" spans="1:11" ht="48" hidden="1" customHeight="1">
      <c r="A43" s="38" t="s">
        <v>45</v>
      </c>
      <c r="B43" s="39"/>
      <c r="C43" s="39"/>
      <c r="D43" s="39"/>
      <c r="E43" s="39"/>
      <c r="F43" s="39"/>
      <c r="G43" s="39"/>
      <c r="H43" s="39"/>
      <c r="I43" s="40"/>
      <c r="J43" s="40"/>
      <c r="K43" s="41"/>
    </row>
    <row r="44" spans="1:11" ht="14.45" hidden="1" customHeight="1">
      <c r="A44" s="37" t="s">
        <v>37</v>
      </c>
      <c r="B44" s="37"/>
      <c r="C44" s="37"/>
      <c r="D44" s="37"/>
      <c r="E44" s="37"/>
      <c r="F44" s="37"/>
      <c r="G44" s="37"/>
      <c r="H44" s="37"/>
      <c r="I44" s="32"/>
      <c r="J44" s="32"/>
      <c r="K44" s="32"/>
    </row>
    <row r="45" spans="1:11" ht="36.75" hidden="1" customHeight="1">
      <c r="A45" s="11" t="s">
        <v>9</v>
      </c>
      <c r="B45" s="12" t="s">
        <v>26</v>
      </c>
      <c r="C45" s="4">
        <v>0</v>
      </c>
      <c r="D45" s="5">
        <v>0</v>
      </c>
      <c r="E45" s="14">
        <v>0</v>
      </c>
      <c r="F45" s="4">
        <v>0</v>
      </c>
      <c r="G45" s="5">
        <v>0</v>
      </c>
      <c r="H45" s="16">
        <v>0</v>
      </c>
      <c r="I45" s="27">
        <v>0</v>
      </c>
      <c r="J45" s="27">
        <v>0</v>
      </c>
      <c r="K45" s="27">
        <v>0</v>
      </c>
    </row>
    <row r="46" spans="1:11" hidden="1">
      <c r="A46" s="37" t="s">
        <v>2</v>
      </c>
      <c r="B46" s="37"/>
      <c r="C46" s="13">
        <f>SUM(C45:C45)</f>
        <v>0</v>
      </c>
      <c r="D46" s="13">
        <f>SUM(D45:D45)</f>
        <v>0</v>
      </c>
      <c r="E46" s="15">
        <v>0</v>
      </c>
      <c r="F46" s="13">
        <f>SUM(F45:F45)</f>
        <v>0</v>
      </c>
      <c r="G46" s="13">
        <f>SUM(G45:G45)</f>
        <v>0</v>
      </c>
      <c r="H46" s="17">
        <v>0</v>
      </c>
      <c r="I46" s="27">
        <v>0</v>
      </c>
      <c r="J46" s="27">
        <v>0</v>
      </c>
      <c r="K46" s="27">
        <v>0</v>
      </c>
    </row>
    <row r="47" spans="1:11" hidden="1">
      <c r="A47" s="37" t="s">
        <v>1</v>
      </c>
      <c r="B47" s="37"/>
      <c r="C47" s="13">
        <f>C46</f>
        <v>0</v>
      </c>
      <c r="D47" s="13">
        <f t="shared" ref="D47:K47" si="0">D46</f>
        <v>0</v>
      </c>
      <c r="E47" s="13">
        <v>0</v>
      </c>
      <c r="F47" s="13">
        <f t="shared" si="0"/>
        <v>0</v>
      </c>
      <c r="G47" s="13">
        <f t="shared" si="0"/>
        <v>0</v>
      </c>
      <c r="H47" s="13">
        <f t="shared" si="0"/>
        <v>0</v>
      </c>
      <c r="I47" s="13">
        <f t="shared" si="0"/>
        <v>0</v>
      </c>
      <c r="J47" s="13">
        <f t="shared" si="0"/>
        <v>0</v>
      </c>
      <c r="K47" s="13">
        <f t="shared" si="0"/>
        <v>0</v>
      </c>
    </row>
    <row r="48" spans="1:11" ht="16.5" customHeight="1">
      <c r="A48" s="38" t="s">
        <v>46</v>
      </c>
      <c r="B48" s="39"/>
      <c r="C48" s="39"/>
      <c r="D48" s="39"/>
      <c r="E48" s="39"/>
      <c r="F48" s="39"/>
      <c r="G48" s="39"/>
      <c r="H48" s="39"/>
      <c r="I48" s="40"/>
      <c r="J48" s="40"/>
      <c r="K48" s="41"/>
    </row>
    <row r="49" spans="1:11" ht="17.100000000000001" customHeight="1">
      <c r="A49" s="42" t="s">
        <v>35</v>
      </c>
      <c r="B49" s="43"/>
      <c r="C49" s="43"/>
      <c r="D49" s="43"/>
      <c r="E49" s="43"/>
      <c r="F49" s="43"/>
      <c r="G49" s="43"/>
      <c r="H49" s="43"/>
      <c r="I49" s="44"/>
      <c r="J49" s="44"/>
      <c r="K49" s="45"/>
    </row>
    <row r="50" spans="1:11" ht="30.95" customHeight="1">
      <c r="A50" s="20" t="s">
        <v>38</v>
      </c>
      <c r="B50" s="12" t="s">
        <v>26</v>
      </c>
      <c r="C50" s="4">
        <v>2000</v>
      </c>
      <c r="D50" s="5">
        <v>444.2</v>
      </c>
      <c r="E50" s="14">
        <f>+D50/C50*100</f>
        <v>22.21</v>
      </c>
      <c r="F50" s="4">
        <v>0</v>
      </c>
      <c r="G50" s="5">
        <v>0</v>
      </c>
      <c r="H50" s="16">
        <v>0</v>
      </c>
      <c r="I50" s="27">
        <v>0</v>
      </c>
      <c r="J50" s="27">
        <v>0</v>
      </c>
      <c r="K50" s="27">
        <v>0</v>
      </c>
    </row>
    <row r="51" spans="1:11" ht="15.6" customHeight="1">
      <c r="A51" s="37" t="s">
        <v>2</v>
      </c>
      <c r="B51" s="37"/>
      <c r="C51" s="13">
        <f>+C50</f>
        <v>2000</v>
      </c>
      <c r="D51" s="13">
        <f>+D50</f>
        <v>444.2</v>
      </c>
      <c r="E51" s="15">
        <f>+D51/C51*100</f>
        <v>22.21</v>
      </c>
      <c r="F51" s="13">
        <f>+F50</f>
        <v>0</v>
      </c>
      <c r="G51" s="13">
        <f>+G50</f>
        <v>0</v>
      </c>
      <c r="H51" s="15">
        <v>0</v>
      </c>
      <c r="I51" s="13">
        <f>+I50</f>
        <v>0</v>
      </c>
      <c r="J51" s="13">
        <f>+J50</f>
        <v>0</v>
      </c>
      <c r="K51" s="15">
        <v>0</v>
      </c>
    </row>
    <row r="52" spans="1:11">
      <c r="A52" s="37" t="s">
        <v>1</v>
      </c>
      <c r="B52" s="37"/>
      <c r="C52" s="13">
        <f>C51</f>
        <v>2000</v>
      </c>
      <c r="D52" s="13">
        <f>D51</f>
        <v>444.2</v>
      </c>
      <c r="E52" s="15">
        <f>+D52/C52*100</f>
        <v>22.21</v>
      </c>
      <c r="F52" s="13">
        <f>F51</f>
        <v>0</v>
      </c>
      <c r="G52" s="13">
        <f>G51</f>
        <v>0</v>
      </c>
      <c r="H52" s="15">
        <v>0</v>
      </c>
      <c r="I52" s="13">
        <f>I51</f>
        <v>0</v>
      </c>
      <c r="J52" s="13">
        <f>J51</f>
        <v>0</v>
      </c>
      <c r="K52" s="15">
        <v>0</v>
      </c>
    </row>
    <row r="53" spans="1:11" ht="35.25" customHeight="1">
      <c r="A53" s="38" t="s">
        <v>47</v>
      </c>
      <c r="B53" s="39"/>
      <c r="C53" s="39"/>
      <c r="D53" s="39"/>
      <c r="E53" s="39"/>
      <c r="F53" s="39"/>
      <c r="G53" s="39"/>
      <c r="H53" s="39"/>
      <c r="I53" s="40"/>
      <c r="J53" s="40"/>
      <c r="K53" s="41"/>
    </row>
    <row r="54" spans="1:11">
      <c r="A54" s="42" t="s">
        <v>35</v>
      </c>
      <c r="B54" s="43"/>
      <c r="C54" s="43"/>
      <c r="D54" s="43"/>
      <c r="E54" s="43"/>
      <c r="F54" s="43"/>
      <c r="G54" s="43"/>
      <c r="H54" s="43"/>
      <c r="I54" s="44"/>
      <c r="J54" s="44"/>
      <c r="K54" s="45"/>
    </row>
    <row r="55" spans="1:11" ht="32.1" customHeight="1">
      <c r="A55" s="20" t="s">
        <v>8</v>
      </c>
      <c r="B55" s="12" t="s">
        <v>26</v>
      </c>
      <c r="C55" s="4">
        <v>27645.5</v>
      </c>
      <c r="D55" s="5">
        <v>0</v>
      </c>
      <c r="E55" s="14">
        <f>+D55/C55*100</f>
        <v>0</v>
      </c>
      <c r="F55" s="4">
        <v>0</v>
      </c>
      <c r="G55" s="5">
        <v>0</v>
      </c>
      <c r="H55" s="16">
        <v>0</v>
      </c>
      <c r="I55" s="21">
        <v>10000</v>
      </c>
      <c r="J55" s="27">
        <v>0</v>
      </c>
      <c r="K55" s="27">
        <v>0</v>
      </c>
    </row>
    <row r="56" spans="1:11" ht="14.45" customHeight="1">
      <c r="A56" s="37" t="s">
        <v>2</v>
      </c>
      <c r="B56" s="37"/>
      <c r="C56" s="13">
        <f>SUM(C55:C55)</f>
        <v>27645.5</v>
      </c>
      <c r="D56" s="13">
        <f>SUM(D55:D55)</f>
        <v>0</v>
      </c>
      <c r="E56" s="15">
        <f>+D56/C56*100</f>
        <v>0</v>
      </c>
      <c r="F56" s="13">
        <f>SUM(F55:F55)</f>
        <v>0</v>
      </c>
      <c r="G56" s="13">
        <f>SUM(G55:G55)</f>
        <v>0</v>
      </c>
      <c r="H56" s="15">
        <v>0</v>
      </c>
      <c r="I56" s="13">
        <f>SUM(I55:I55)</f>
        <v>10000</v>
      </c>
      <c r="J56" s="13">
        <f>SUM(J55:J55)</f>
        <v>0</v>
      </c>
      <c r="K56" s="15">
        <v>0</v>
      </c>
    </row>
    <row r="57" spans="1:11">
      <c r="A57" s="37" t="s">
        <v>1</v>
      </c>
      <c r="B57" s="37"/>
      <c r="C57" s="13">
        <f>C56</f>
        <v>27645.5</v>
      </c>
      <c r="D57" s="13">
        <f>D56</f>
        <v>0</v>
      </c>
      <c r="E57" s="15">
        <f>+D57/C57*100</f>
        <v>0</v>
      </c>
      <c r="F57" s="13">
        <f>F56</f>
        <v>0</v>
      </c>
      <c r="G57" s="13">
        <f>G56</f>
        <v>0</v>
      </c>
      <c r="H57" s="15">
        <v>0</v>
      </c>
      <c r="I57" s="13">
        <f>I56</f>
        <v>10000</v>
      </c>
      <c r="J57" s="13">
        <f>J56</f>
        <v>0</v>
      </c>
      <c r="K57" s="15">
        <v>0</v>
      </c>
    </row>
    <row r="58" spans="1:11" ht="14.45" customHeight="1">
      <c r="A58" s="38" t="s">
        <v>48</v>
      </c>
      <c r="B58" s="39"/>
      <c r="C58" s="39"/>
      <c r="D58" s="39"/>
      <c r="E58" s="39"/>
      <c r="F58" s="39"/>
      <c r="G58" s="39"/>
      <c r="H58" s="39"/>
      <c r="I58" s="40"/>
      <c r="J58" s="40"/>
      <c r="K58" s="41"/>
    </row>
    <row r="59" spans="1:11" ht="14.45" customHeight="1">
      <c r="A59" s="57" t="s">
        <v>58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</row>
    <row r="60" spans="1:11" ht="31.5">
      <c r="A60" s="33" t="s">
        <v>59</v>
      </c>
      <c r="B60" s="12" t="s">
        <v>26</v>
      </c>
      <c r="C60" s="22">
        <v>192</v>
      </c>
      <c r="D60" s="22">
        <v>0</v>
      </c>
      <c r="E60" s="22">
        <f>D60/C60*100</f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</row>
    <row r="61" spans="1:11">
      <c r="A61" s="37" t="s">
        <v>2</v>
      </c>
      <c r="B61" s="37"/>
      <c r="C61" s="13">
        <f>+C60</f>
        <v>192</v>
      </c>
      <c r="D61" s="13">
        <f>+D60</f>
        <v>0</v>
      </c>
      <c r="E61" s="15">
        <f>+D61/C61*100</f>
        <v>0</v>
      </c>
      <c r="F61" s="13">
        <f>+F60</f>
        <v>0</v>
      </c>
      <c r="G61" s="13">
        <f>+G60</f>
        <v>0</v>
      </c>
      <c r="H61" s="17">
        <v>0</v>
      </c>
      <c r="I61" s="34">
        <v>0</v>
      </c>
      <c r="J61" s="34">
        <v>0</v>
      </c>
      <c r="K61" s="34">
        <v>0</v>
      </c>
    </row>
    <row r="62" spans="1:11" ht="17.100000000000001" customHeight="1">
      <c r="A62" s="42" t="s">
        <v>39</v>
      </c>
      <c r="B62" s="43"/>
      <c r="C62" s="43"/>
      <c r="D62" s="43"/>
      <c r="E62" s="43"/>
      <c r="F62" s="43"/>
      <c r="G62" s="43"/>
      <c r="H62" s="43"/>
      <c r="I62" s="44"/>
      <c r="J62" s="44"/>
      <c r="K62" s="45"/>
    </row>
    <row r="63" spans="1:11" ht="36.75" customHeight="1">
      <c r="A63" s="20" t="s">
        <v>7</v>
      </c>
      <c r="B63" s="12" t="s">
        <v>26</v>
      </c>
      <c r="C63" s="4">
        <v>483</v>
      </c>
      <c r="D63" s="5">
        <v>151.5</v>
      </c>
      <c r="E63" s="14">
        <f>+D63/C63*100</f>
        <v>31.366459627329192</v>
      </c>
      <c r="F63" s="4">
        <v>0</v>
      </c>
      <c r="G63" s="5">
        <v>0</v>
      </c>
      <c r="H63" s="16">
        <v>0</v>
      </c>
      <c r="I63" s="27">
        <v>0</v>
      </c>
      <c r="J63" s="27">
        <v>0</v>
      </c>
      <c r="K63" s="27">
        <v>0</v>
      </c>
    </row>
    <row r="64" spans="1:11" ht="15.6" customHeight="1">
      <c r="A64" s="37" t="s">
        <v>2</v>
      </c>
      <c r="B64" s="37"/>
      <c r="C64" s="13">
        <f>+C63</f>
        <v>483</v>
      </c>
      <c r="D64" s="13">
        <f>+D63</f>
        <v>151.5</v>
      </c>
      <c r="E64" s="15">
        <f>+D64/C64*100</f>
        <v>31.366459627329192</v>
      </c>
      <c r="F64" s="13">
        <f>+F63</f>
        <v>0</v>
      </c>
      <c r="G64" s="13">
        <f>+G63</f>
        <v>0</v>
      </c>
      <c r="H64" s="17">
        <v>0</v>
      </c>
      <c r="I64" s="34">
        <v>0</v>
      </c>
      <c r="J64" s="34">
        <v>0</v>
      </c>
      <c r="K64" s="34">
        <v>0</v>
      </c>
    </row>
    <row r="65" spans="1:11" ht="15.95" customHeight="1">
      <c r="A65" s="37" t="s">
        <v>1</v>
      </c>
      <c r="B65" s="37"/>
      <c r="C65" s="13">
        <f>+C64+C61</f>
        <v>675</v>
      </c>
      <c r="D65" s="13">
        <f t="shared" ref="D65:K65" si="1">+D64+D61</f>
        <v>151.5</v>
      </c>
      <c r="E65" s="13">
        <f t="shared" si="1"/>
        <v>31.366459627329192</v>
      </c>
      <c r="F65" s="13">
        <f t="shared" si="1"/>
        <v>0</v>
      </c>
      <c r="G65" s="13">
        <f t="shared" si="1"/>
        <v>0</v>
      </c>
      <c r="H65" s="13">
        <f t="shared" si="1"/>
        <v>0</v>
      </c>
      <c r="I65" s="13">
        <f t="shared" si="1"/>
        <v>0</v>
      </c>
      <c r="J65" s="13">
        <f t="shared" si="1"/>
        <v>0</v>
      </c>
      <c r="K65" s="13">
        <f t="shared" si="1"/>
        <v>0</v>
      </c>
    </row>
    <row r="66" spans="1:11">
      <c r="A66" s="38" t="s">
        <v>49</v>
      </c>
      <c r="B66" s="39"/>
      <c r="C66" s="39"/>
      <c r="D66" s="39"/>
      <c r="E66" s="39"/>
      <c r="F66" s="39"/>
      <c r="G66" s="39"/>
      <c r="H66" s="39"/>
      <c r="I66" s="40"/>
      <c r="J66" s="40"/>
      <c r="K66" s="41"/>
    </row>
    <row r="67" spans="1:11" ht="15.6" customHeight="1">
      <c r="A67" s="42" t="s">
        <v>35</v>
      </c>
      <c r="B67" s="43"/>
      <c r="C67" s="43"/>
      <c r="D67" s="43"/>
      <c r="E67" s="43"/>
      <c r="F67" s="43"/>
      <c r="G67" s="43"/>
      <c r="H67" s="43"/>
      <c r="I67" s="44"/>
      <c r="J67" s="44"/>
      <c r="K67" s="45"/>
    </row>
    <row r="68" spans="1:11" ht="31.5">
      <c r="A68" s="20" t="s">
        <v>6</v>
      </c>
      <c r="B68" s="12" t="s">
        <v>26</v>
      </c>
      <c r="C68" s="4">
        <v>83.5</v>
      </c>
      <c r="D68" s="5">
        <v>0</v>
      </c>
      <c r="E68" s="14">
        <f>+D68/C68*100</f>
        <v>0</v>
      </c>
      <c r="F68" s="4">
        <v>0</v>
      </c>
      <c r="G68" s="5">
        <v>0</v>
      </c>
      <c r="H68" s="16">
        <v>0</v>
      </c>
      <c r="I68" s="27">
        <v>0</v>
      </c>
      <c r="J68" s="27">
        <v>0</v>
      </c>
      <c r="K68" s="27">
        <v>0</v>
      </c>
    </row>
    <row r="69" spans="1:11" ht="14.45" customHeight="1">
      <c r="A69" s="37" t="s">
        <v>2</v>
      </c>
      <c r="B69" s="37"/>
      <c r="C69" s="13">
        <f>+C68</f>
        <v>83.5</v>
      </c>
      <c r="D69" s="13">
        <f>+D68</f>
        <v>0</v>
      </c>
      <c r="E69" s="15">
        <f>+D69/C69*100</f>
        <v>0</v>
      </c>
      <c r="F69" s="13">
        <f>+F68</f>
        <v>0</v>
      </c>
      <c r="G69" s="13">
        <f>+G68</f>
        <v>0</v>
      </c>
      <c r="H69" s="15">
        <v>0</v>
      </c>
      <c r="I69" s="13">
        <f>+I68</f>
        <v>0</v>
      </c>
      <c r="J69" s="13">
        <f>+J68</f>
        <v>0</v>
      </c>
      <c r="K69" s="15">
        <v>0</v>
      </c>
    </row>
    <row r="70" spans="1:11">
      <c r="A70" s="37" t="s">
        <v>1</v>
      </c>
      <c r="B70" s="37"/>
      <c r="C70" s="13">
        <f>C69</f>
        <v>83.5</v>
      </c>
      <c r="D70" s="13">
        <f>D69</f>
        <v>0</v>
      </c>
      <c r="E70" s="15">
        <f>+D70/C70*100</f>
        <v>0</v>
      </c>
      <c r="F70" s="13">
        <f>F69</f>
        <v>0</v>
      </c>
      <c r="G70" s="13">
        <f>G69</f>
        <v>0</v>
      </c>
      <c r="H70" s="15">
        <v>0</v>
      </c>
      <c r="I70" s="13">
        <f>I69</f>
        <v>0</v>
      </c>
      <c r="J70" s="13">
        <f>J69</f>
        <v>0</v>
      </c>
      <c r="K70" s="15">
        <v>0</v>
      </c>
    </row>
    <row r="71" spans="1:11" ht="33.75" customHeight="1">
      <c r="A71" s="38" t="s">
        <v>50</v>
      </c>
      <c r="B71" s="39"/>
      <c r="C71" s="39"/>
      <c r="D71" s="39"/>
      <c r="E71" s="39"/>
      <c r="F71" s="39"/>
      <c r="G71" s="39"/>
      <c r="H71" s="39"/>
      <c r="I71" s="40"/>
      <c r="J71" s="40"/>
      <c r="K71" s="41"/>
    </row>
    <row r="72" spans="1:11" ht="16.5" customHeight="1">
      <c r="A72" s="42" t="s">
        <v>35</v>
      </c>
      <c r="B72" s="43"/>
      <c r="C72" s="43"/>
      <c r="D72" s="43"/>
      <c r="E72" s="43"/>
      <c r="F72" s="43"/>
      <c r="G72" s="43"/>
      <c r="H72" s="43"/>
      <c r="I72" s="44"/>
      <c r="J72" s="44"/>
      <c r="K72" s="45"/>
    </row>
    <row r="73" spans="1:11" ht="31.5">
      <c r="A73" s="11" t="s">
        <v>5</v>
      </c>
      <c r="B73" s="12" t="s">
        <v>26</v>
      </c>
      <c r="C73" s="4">
        <v>600</v>
      </c>
      <c r="D73" s="5">
        <v>0</v>
      </c>
      <c r="E73" s="14">
        <f>+D73/C73*100</f>
        <v>0</v>
      </c>
      <c r="F73" s="4">
        <v>0</v>
      </c>
      <c r="G73" s="5">
        <v>0</v>
      </c>
      <c r="H73" s="16">
        <v>0</v>
      </c>
      <c r="I73" s="4">
        <v>0</v>
      </c>
      <c r="J73" s="5">
        <v>0</v>
      </c>
      <c r="K73" s="16">
        <v>0</v>
      </c>
    </row>
    <row r="74" spans="1:11" ht="14.1" customHeight="1">
      <c r="A74" s="37" t="s">
        <v>2</v>
      </c>
      <c r="B74" s="37"/>
      <c r="C74" s="13">
        <f>SUM(C73:C73)</f>
        <v>600</v>
      </c>
      <c r="D74" s="13">
        <f>SUM(D73:D73)</f>
        <v>0</v>
      </c>
      <c r="E74" s="15">
        <f>+D74/C74*100</f>
        <v>0</v>
      </c>
      <c r="F74" s="13">
        <f>SUM(F73:F73)</f>
        <v>0</v>
      </c>
      <c r="G74" s="13">
        <f>SUM(G73:G73)</f>
        <v>0</v>
      </c>
      <c r="H74" s="17">
        <v>0</v>
      </c>
      <c r="I74" s="13">
        <f>SUM(I73:I73)</f>
        <v>0</v>
      </c>
      <c r="J74" s="13">
        <f>SUM(J73:J73)</f>
        <v>0</v>
      </c>
      <c r="K74" s="17">
        <v>0</v>
      </c>
    </row>
    <row r="75" spans="1:11" ht="14.45" customHeight="1">
      <c r="A75" s="37" t="s">
        <v>1</v>
      </c>
      <c r="B75" s="37"/>
      <c r="C75" s="13">
        <f>+C74</f>
        <v>600</v>
      </c>
      <c r="D75" s="13">
        <f>+D74</f>
        <v>0</v>
      </c>
      <c r="E75" s="15">
        <f>+D75/C75*100</f>
        <v>0</v>
      </c>
      <c r="F75" s="13">
        <f>+F74</f>
        <v>0</v>
      </c>
      <c r="G75" s="13">
        <f>+G74</f>
        <v>0</v>
      </c>
      <c r="H75" s="17">
        <v>0</v>
      </c>
      <c r="I75" s="13">
        <f>+I74</f>
        <v>0</v>
      </c>
      <c r="J75" s="13">
        <f>+J74</f>
        <v>0</v>
      </c>
      <c r="K75" s="17">
        <v>0</v>
      </c>
    </row>
    <row r="76" spans="1:11" ht="30.75" customHeight="1">
      <c r="A76" s="38" t="s">
        <v>51</v>
      </c>
      <c r="B76" s="39"/>
      <c r="C76" s="39"/>
      <c r="D76" s="39"/>
      <c r="E76" s="39"/>
      <c r="F76" s="39"/>
      <c r="G76" s="39"/>
      <c r="H76" s="39"/>
      <c r="I76" s="40"/>
      <c r="J76" s="40"/>
      <c r="K76" s="41"/>
    </row>
    <row r="77" spans="1:11">
      <c r="A77" s="42" t="s">
        <v>35</v>
      </c>
      <c r="B77" s="43"/>
      <c r="C77" s="43"/>
      <c r="D77" s="43"/>
      <c r="E77" s="43"/>
      <c r="F77" s="43"/>
      <c r="G77" s="43"/>
      <c r="H77" s="43"/>
      <c r="I77" s="44"/>
      <c r="J77" s="44"/>
      <c r="K77" s="45"/>
    </row>
    <row r="78" spans="1:11" ht="31.5">
      <c r="A78" s="11" t="s">
        <v>4</v>
      </c>
      <c r="B78" s="12" t="s">
        <v>26</v>
      </c>
      <c r="C78" s="4">
        <v>6091.3</v>
      </c>
      <c r="D78" s="5">
        <v>42.1</v>
      </c>
      <c r="E78" s="14">
        <f>+D78/C78*100</f>
        <v>0.69114967248370629</v>
      </c>
      <c r="F78" s="4">
        <v>0</v>
      </c>
      <c r="G78" s="5">
        <v>0</v>
      </c>
      <c r="H78" s="16">
        <v>0</v>
      </c>
      <c r="I78" s="4">
        <v>6021.7</v>
      </c>
      <c r="J78" s="5">
        <v>42.1</v>
      </c>
      <c r="K78" s="16">
        <f>J78/I78*100</f>
        <v>0.69913811714299956</v>
      </c>
    </row>
    <row r="79" spans="1:11">
      <c r="A79" s="37" t="s">
        <v>2</v>
      </c>
      <c r="B79" s="37"/>
      <c r="C79" s="13">
        <f>SUM(C78:C78)</f>
        <v>6091.3</v>
      </c>
      <c r="D79" s="13">
        <f>SUM(D78:D78)</f>
        <v>42.1</v>
      </c>
      <c r="E79" s="15">
        <f>+D79/C79*100</f>
        <v>0.69114967248370629</v>
      </c>
      <c r="F79" s="13">
        <f>SUM(F78:F78)</f>
        <v>0</v>
      </c>
      <c r="G79" s="13">
        <f>SUM(G78:G78)</f>
        <v>0</v>
      </c>
      <c r="H79" s="17">
        <v>0</v>
      </c>
      <c r="I79" s="13">
        <f>I78</f>
        <v>6021.7</v>
      </c>
      <c r="J79" s="35">
        <f>J78</f>
        <v>42.1</v>
      </c>
      <c r="K79" s="17">
        <f>J79/I79*100</f>
        <v>0.69913811714299956</v>
      </c>
    </row>
    <row r="80" spans="1:11">
      <c r="A80" s="37" t="s">
        <v>1</v>
      </c>
      <c r="B80" s="37"/>
      <c r="C80" s="13">
        <f>C79</f>
        <v>6091.3</v>
      </c>
      <c r="D80" s="13">
        <f>D79</f>
        <v>42.1</v>
      </c>
      <c r="E80" s="15">
        <f>+D80/C80*100</f>
        <v>0.69114967248370629</v>
      </c>
      <c r="F80" s="13">
        <f>F79</f>
        <v>0</v>
      </c>
      <c r="G80" s="13">
        <f>G79</f>
        <v>0</v>
      </c>
      <c r="H80" s="15">
        <v>0</v>
      </c>
      <c r="I80" s="13">
        <f>I79</f>
        <v>6021.7</v>
      </c>
      <c r="J80" s="13">
        <f>J79</f>
        <v>42.1</v>
      </c>
      <c r="K80" s="15">
        <f>J80/I80*100</f>
        <v>0.69913811714299956</v>
      </c>
    </row>
    <row r="81" spans="1:11" ht="34.5" customHeight="1">
      <c r="A81" s="38" t="s">
        <v>52</v>
      </c>
      <c r="B81" s="39"/>
      <c r="C81" s="39"/>
      <c r="D81" s="39"/>
      <c r="E81" s="39"/>
      <c r="F81" s="39"/>
      <c r="G81" s="39"/>
      <c r="H81" s="39"/>
      <c r="I81" s="44"/>
      <c r="J81" s="44"/>
      <c r="K81" s="45"/>
    </row>
    <row r="82" spans="1:11" ht="17.100000000000001" customHeight="1">
      <c r="A82" s="42" t="s">
        <v>35</v>
      </c>
      <c r="B82" s="43"/>
      <c r="C82" s="43"/>
      <c r="D82" s="43"/>
      <c r="E82" s="43"/>
      <c r="F82" s="43"/>
      <c r="G82" s="43"/>
      <c r="H82" s="43"/>
      <c r="I82" s="44"/>
      <c r="J82" s="44"/>
      <c r="K82" s="45"/>
    </row>
    <row r="83" spans="1:11" ht="31.5">
      <c r="A83" s="11" t="s">
        <v>3</v>
      </c>
      <c r="B83" s="12" t="s">
        <v>26</v>
      </c>
      <c r="C83" s="4">
        <v>2988</v>
      </c>
      <c r="D83" s="5">
        <v>0</v>
      </c>
      <c r="E83" s="14">
        <f>+D83/C83*100</f>
        <v>0</v>
      </c>
      <c r="F83" s="4">
        <v>0</v>
      </c>
      <c r="G83" s="5">
        <v>0</v>
      </c>
      <c r="H83" s="16">
        <v>0</v>
      </c>
      <c r="I83" s="27">
        <v>0</v>
      </c>
      <c r="J83" s="27">
        <v>0</v>
      </c>
      <c r="K83" s="27">
        <v>0</v>
      </c>
    </row>
    <row r="84" spans="1:11" ht="15.95" customHeight="1">
      <c r="A84" s="37" t="s">
        <v>2</v>
      </c>
      <c r="B84" s="37"/>
      <c r="C84" s="13">
        <f>SUM(C83:C83)</f>
        <v>2988</v>
      </c>
      <c r="D84" s="13">
        <f>SUM(D83:D83)</f>
        <v>0</v>
      </c>
      <c r="E84" s="15">
        <f>+D84/C84*100</f>
        <v>0</v>
      </c>
      <c r="F84" s="13">
        <f>SUM(F83:F83)</f>
        <v>0</v>
      </c>
      <c r="G84" s="13">
        <f>SUM(G83:G83)</f>
        <v>0</v>
      </c>
      <c r="H84" s="15">
        <v>0</v>
      </c>
      <c r="I84" s="13">
        <f>SUM(I83:I83)</f>
        <v>0</v>
      </c>
      <c r="J84" s="13">
        <f>SUM(J83:J83)</f>
        <v>0</v>
      </c>
      <c r="K84" s="15">
        <v>0</v>
      </c>
    </row>
    <row r="85" spans="1:11">
      <c r="A85" s="37" t="s">
        <v>1</v>
      </c>
      <c r="B85" s="37"/>
      <c r="C85" s="13">
        <f>C84</f>
        <v>2988</v>
      </c>
      <c r="D85" s="13">
        <f>D84</f>
        <v>0</v>
      </c>
      <c r="E85" s="15">
        <f>+D85/C85*100</f>
        <v>0</v>
      </c>
      <c r="F85" s="13">
        <f>F84</f>
        <v>0</v>
      </c>
      <c r="G85" s="13">
        <f>G84</f>
        <v>0</v>
      </c>
      <c r="H85" s="15">
        <v>0</v>
      </c>
      <c r="I85" s="13">
        <f>I84</f>
        <v>0</v>
      </c>
      <c r="J85" s="13">
        <f>J84</f>
        <v>0</v>
      </c>
      <c r="K85" s="15">
        <v>0</v>
      </c>
    </row>
    <row r="86" spans="1:11" ht="34.5" hidden="1" customHeight="1">
      <c r="A86" s="38" t="s">
        <v>53</v>
      </c>
      <c r="B86" s="39"/>
      <c r="C86" s="39"/>
      <c r="D86" s="39"/>
      <c r="E86" s="39"/>
      <c r="F86" s="39"/>
      <c r="G86" s="39"/>
      <c r="H86" s="39"/>
      <c r="I86" s="40"/>
      <c r="J86" s="40"/>
      <c r="K86" s="41"/>
    </row>
    <row r="87" spans="1:11" ht="14.45" hidden="1" customHeight="1">
      <c r="A87" s="42" t="s">
        <v>35</v>
      </c>
      <c r="B87" s="43"/>
      <c r="C87" s="43"/>
      <c r="D87" s="43"/>
      <c r="E87" s="43"/>
      <c r="F87" s="43"/>
      <c r="G87" s="43"/>
      <c r="H87" s="43"/>
      <c r="I87" s="44"/>
      <c r="J87" s="44"/>
      <c r="K87" s="45"/>
    </row>
    <row r="88" spans="1:11" ht="32.25" hidden="1" customHeight="1">
      <c r="A88" s="36">
        <v>151</v>
      </c>
      <c r="B88" s="12" t="s">
        <v>26</v>
      </c>
      <c r="C88" s="4">
        <v>0</v>
      </c>
      <c r="D88" s="5">
        <v>0</v>
      </c>
      <c r="E88" s="14">
        <v>0</v>
      </c>
      <c r="F88" s="4">
        <v>0</v>
      </c>
      <c r="G88" s="5">
        <v>0</v>
      </c>
      <c r="H88" s="16">
        <v>0</v>
      </c>
      <c r="I88" s="27">
        <v>0</v>
      </c>
      <c r="J88" s="27">
        <v>0</v>
      </c>
      <c r="K88" s="27">
        <v>0</v>
      </c>
    </row>
    <row r="89" spans="1:11" hidden="1">
      <c r="A89" s="37" t="s">
        <v>2</v>
      </c>
      <c r="B89" s="37"/>
      <c r="C89" s="13">
        <f>SUM(C88:C88)</f>
        <v>0</v>
      </c>
      <c r="D89" s="13">
        <f>SUM(D88:D88)</f>
        <v>0</v>
      </c>
      <c r="E89" s="15">
        <v>0</v>
      </c>
      <c r="F89" s="13">
        <f>SUM(F88:F88)</f>
        <v>0</v>
      </c>
      <c r="G89" s="13">
        <f>SUM(G88:G88)</f>
        <v>0</v>
      </c>
      <c r="H89" s="15">
        <v>0</v>
      </c>
      <c r="I89" s="13">
        <f>SUM(I88:I88)</f>
        <v>0</v>
      </c>
      <c r="J89" s="13">
        <f>SUM(J88:J88)</f>
        <v>0</v>
      </c>
      <c r="K89" s="15">
        <v>0</v>
      </c>
    </row>
    <row r="90" spans="1:11" hidden="1">
      <c r="A90" s="37" t="s">
        <v>1</v>
      </c>
      <c r="B90" s="37"/>
      <c r="C90" s="13">
        <f>C89</f>
        <v>0</v>
      </c>
      <c r="D90" s="13">
        <f>D89</f>
        <v>0</v>
      </c>
      <c r="E90" s="15">
        <v>0</v>
      </c>
      <c r="F90" s="13">
        <f>F89</f>
        <v>0</v>
      </c>
      <c r="G90" s="13">
        <f>G89</f>
        <v>0</v>
      </c>
      <c r="H90" s="15">
        <v>0</v>
      </c>
      <c r="I90" s="13">
        <f>I89</f>
        <v>0</v>
      </c>
      <c r="J90" s="13">
        <f>J89</f>
        <v>0</v>
      </c>
      <c r="K90" s="15">
        <v>0</v>
      </c>
    </row>
    <row r="91" spans="1:11" ht="33" customHeight="1">
      <c r="A91" s="38" t="s">
        <v>54</v>
      </c>
      <c r="B91" s="39"/>
      <c r="C91" s="39"/>
      <c r="D91" s="39"/>
      <c r="E91" s="39"/>
      <c r="F91" s="39"/>
      <c r="G91" s="39"/>
      <c r="H91" s="39"/>
      <c r="I91" s="40"/>
      <c r="J91" s="40"/>
      <c r="K91" s="41"/>
    </row>
    <row r="92" spans="1:11" ht="17.45" customHeight="1">
      <c r="A92" s="42" t="s">
        <v>35</v>
      </c>
      <c r="B92" s="43"/>
      <c r="C92" s="43"/>
      <c r="D92" s="43"/>
      <c r="E92" s="43"/>
      <c r="F92" s="43"/>
      <c r="G92" s="43"/>
      <c r="H92" s="43"/>
      <c r="I92" s="44"/>
      <c r="J92" s="44"/>
      <c r="K92" s="45"/>
    </row>
    <row r="93" spans="1:11" ht="30.6" customHeight="1">
      <c r="A93" s="36">
        <v>161</v>
      </c>
      <c r="B93" s="12" t="s">
        <v>26</v>
      </c>
      <c r="C93" s="4">
        <v>912.6</v>
      </c>
      <c r="D93" s="5">
        <v>0</v>
      </c>
      <c r="E93" s="14">
        <f>+D93/C93*100</f>
        <v>0</v>
      </c>
      <c r="F93" s="4">
        <v>0</v>
      </c>
      <c r="G93" s="5">
        <v>0</v>
      </c>
      <c r="H93" s="16">
        <v>0</v>
      </c>
      <c r="I93" s="4">
        <v>0</v>
      </c>
      <c r="J93" s="5">
        <v>0</v>
      </c>
      <c r="K93" s="16">
        <v>0</v>
      </c>
    </row>
    <row r="94" spans="1:11" ht="15.6" customHeight="1">
      <c r="A94" s="37" t="s">
        <v>2</v>
      </c>
      <c r="B94" s="37"/>
      <c r="C94" s="13">
        <f>+C93</f>
        <v>912.6</v>
      </c>
      <c r="D94" s="13">
        <f>+D93</f>
        <v>0</v>
      </c>
      <c r="E94" s="15">
        <f>+D94/C94*100</f>
        <v>0</v>
      </c>
      <c r="F94" s="13">
        <f>+F93</f>
        <v>0</v>
      </c>
      <c r="G94" s="13">
        <f>+G93</f>
        <v>0</v>
      </c>
      <c r="H94" s="17">
        <v>0</v>
      </c>
      <c r="I94" s="13">
        <f>+I93</f>
        <v>0</v>
      </c>
      <c r="J94" s="13">
        <f>+J93</f>
        <v>0</v>
      </c>
      <c r="K94" s="17">
        <v>0</v>
      </c>
    </row>
    <row r="95" spans="1:11" ht="15.95" customHeight="1">
      <c r="A95" s="37" t="s">
        <v>1</v>
      </c>
      <c r="B95" s="37"/>
      <c r="C95" s="13">
        <f>+C94</f>
        <v>912.6</v>
      </c>
      <c r="D95" s="13">
        <f>+D94</f>
        <v>0</v>
      </c>
      <c r="E95" s="15">
        <f>+D95/C95*100</f>
        <v>0</v>
      </c>
      <c r="F95" s="13">
        <f>+F94</f>
        <v>0</v>
      </c>
      <c r="G95" s="13">
        <f>+G94</f>
        <v>0</v>
      </c>
      <c r="H95" s="17">
        <v>0</v>
      </c>
      <c r="I95" s="13">
        <f>+I94</f>
        <v>0</v>
      </c>
      <c r="J95" s="13">
        <f>+J94</f>
        <v>0</v>
      </c>
      <c r="K95" s="17">
        <v>0</v>
      </c>
    </row>
    <row r="96" spans="1:11" ht="37.5" customHeight="1">
      <c r="A96" s="38" t="s">
        <v>55</v>
      </c>
      <c r="B96" s="39"/>
      <c r="C96" s="39"/>
      <c r="D96" s="39"/>
      <c r="E96" s="39"/>
      <c r="F96" s="39"/>
      <c r="G96" s="39"/>
      <c r="H96" s="39"/>
      <c r="I96" s="40"/>
      <c r="J96" s="40"/>
      <c r="K96" s="41"/>
    </row>
    <row r="97" spans="1:11">
      <c r="A97" s="42" t="s">
        <v>35</v>
      </c>
      <c r="B97" s="43"/>
      <c r="C97" s="43"/>
      <c r="D97" s="43"/>
      <c r="E97" s="43"/>
      <c r="F97" s="43"/>
      <c r="G97" s="43"/>
      <c r="H97" s="43"/>
      <c r="I97" s="44"/>
      <c r="J97" s="44"/>
      <c r="K97" s="45"/>
    </row>
    <row r="98" spans="1:11" ht="32.25" customHeight="1">
      <c r="A98" s="36">
        <v>171</v>
      </c>
      <c r="B98" s="12" t="s">
        <v>26</v>
      </c>
      <c r="C98" s="4">
        <v>1144</v>
      </c>
      <c r="D98" s="5">
        <v>4</v>
      </c>
      <c r="E98" s="14">
        <f>+D98/C98*100</f>
        <v>0.34965034965034963</v>
      </c>
      <c r="F98" s="4">
        <v>0</v>
      </c>
      <c r="G98" s="5">
        <v>0</v>
      </c>
      <c r="H98" s="16">
        <v>0</v>
      </c>
      <c r="I98" s="4">
        <v>0</v>
      </c>
      <c r="J98" s="5">
        <v>0</v>
      </c>
      <c r="K98" s="16">
        <v>0</v>
      </c>
    </row>
    <row r="99" spans="1:11">
      <c r="A99" s="37" t="s">
        <v>2</v>
      </c>
      <c r="B99" s="37"/>
      <c r="C99" s="13">
        <f>+C98</f>
        <v>1144</v>
      </c>
      <c r="D99" s="13">
        <f>+D98</f>
        <v>4</v>
      </c>
      <c r="E99" s="15">
        <f>+D99/C99*100</f>
        <v>0.34965034965034963</v>
      </c>
      <c r="F99" s="13">
        <f>+F98</f>
        <v>0</v>
      </c>
      <c r="G99" s="13">
        <f>+G98</f>
        <v>0</v>
      </c>
      <c r="H99" s="17">
        <v>0</v>
      </c>
      <c r="I99" s="13">
        <f>+I98</f>
        <v>0</v>
      </c>
      <c r="J99" s="13">
        <f>+J98</f>
        <v>0</v>
      </c>
      <c r="K99" s="17">
        <v>0</v>
      </c>
    </row>
    <row r="100" spans="1:11" ht="15.95" customHeight="1">
      <c r="A100" s="37" t="s">
        <v>1</v>
      </c>
      <c r="B100" s="37"/>
      <c r="C100" s="13">
        <f>+C99</f>
        <v>1144</v>
      </c>
      <c r="D100" s="13">
        <f>+D99</f>
        <v>4</v>
      </c>
      <c r="E100" s="15">
        <f>+D100/C100*100</f>
        <v>0.34965034965034963</v>
      </c>
      <c r="F100" s="13">
        <f>+F99</f>
        <v>0</v>
      </c>
      <c r="G100" s="13">
        <f>+G99</f>
        <v>0</v>
      </c>
      <c r="H100" s="17">
        <v>0</v>
      </c>
      <c r="I100" s="13">
        <f>+I99</f>
        <v>0</v>
      </c>
      <c r="J100" s="13">
        <f>+J99</f>
        <v>0</v>
      </c>
      <c r="K100" s="17">
        <v>0</v>
      </c>
    </row>
    <row r="101" spans="1:11" hidden="1">
      <c r="A101" s="38" t="s">
        <v>62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1"/>
    </row>
    <row r="102" spans="1:11" ht="15.95" hidden="1" customHeight="1">
      <c r="A102" s="42" t="s">
        <v>35</v>
      </c>
      <c r="B102" s="43"/>
      <c r="C102" s="43"/>
      <c r="D102" s="43"/>
      <c r="E102" s="43"/>
      <c r="F102" s="43"/>
      <c r="G102" s="43"/>
      <c r="H102" s="43"/>
      <c r="I102" s="44"/>
      <c r="J102" s="44"/>
      <c r="K102" s="45"/>
    </row>
    <row r="103" spans="1:11" ht="34.5" hidden="1" customHeight="1">
      <c r="A103" s="36">
        <v>181</v>
      </c>
      <c r="B103" s="12" t="s">
        <v>26</v>
      </c>
      <c r="C103" s="4"/>
      <c r="D103" s="4"/>
      <c r="E103" s="14" t="e">
        <f>D103/C103*100</f>
        <v>#DIV/0!</v>
      </c>
      <c r="F103" s="4">
        <v>0</v>
      </c>
      <c r="G103" s="4">
        <v>0</v>
      </c>
      <c r="H103" s="16">
        <v>0</v>
      </c>
      <c r="I103" s="4">
        <v>0</v>
      </c>
      <c r="J103" s="4">
        <v>0</v>
      </c>
      <c r="K103" s="16">
        <v>0</v>
      </c>
    </row>
    <row r="104" spans="1:11" ht="15.95" hidden="1" customHeight="1">
      <c r="A104" s="37" t="s">
        <v>2</v>
      </c>
      <c r="B104" s="37"/>
      <c r="C104" s="13">
        <f>C103</f>
        <v>0</v>
      </c>
      <c r="D104" s="13">
        <f>D103</f>
        <v>0</v>
      </c>
      <c r="E104" s="15" t="e">
        <f>E103</f>
        <v>#DIV/0!</v>
      </c>
      <c r="F104" s="15">
        <f t="shared" ref="F104:K104" si="2">F103</f>
        <v>0</v>
      </c>
      <c r="G104" s="15">
        <f t="shared" si="2"/>
        <v>0</v>
      </c>
      <c r="H104" s="15">
        <f t="shared" si="2"/>
        <v>0</v>
      </c>
      <c r="I104" s="15">
        <f t="shared" si="2"/>
        <v>0</v>
      </c>
      <c r="J104" s="15">
        <f t="shared" si="2"/>
        <v>0</v>
      </c>
      <c r="K104" s="15">
        <f t="shared" si="2"/>
        <v>0</v>
      </c>
    </row>
    <row r="105" spans="1:11" ht="15.95" hidden="1" customHeight="1">
      <c r="A105" s="37" t="s">
        <v>1</v>
      </c>
      <c r="B105" s="37"/>
      <c r="C105" s="13">
        <f>C103</f>
        <v>0</v>
      </c>
      <c r="D105" s="13">
        <f>D104</f>
        <v>0</v>
      </c>
      <c r="E105" s="15" t="e">
        <f>E103</f>
        <v>#DIV/0!</v>
      </c>
      <c r="F105" s="15">
        <f t="shared" ref="F105:K105" si="3">F103</f>
        <v>0</v>
      </c>
      <c r="G105" s="15">
        <f t="shared" si="3"/>
        <v>0</v>
      </c>
      <c r="H105" s="15">
        <f t="shared" si="3"/>
        <v>0</v>
      </c>
      <c r="I105" s="15">
        <f t="shared" si="3"/>
        <v>0</v>
      </c>
      <c r="J105" s="15">
        <f t="shared" si="3"/>
        <v>0</v>
      </c>
      <c r="K105" s="15">
        <f t="shared" si="3"/>
        <v>0</v>
      </c>
    </row>
    <row r="106" spans="1:11" ht="33" customHeight="1">
      <c r="A106" s="38" t="s">
        <v>56</v>
      </c>
      <c r="B106" s="39"/>
      <c r="C106" s="39"/>
      <c r="D106" s="39"/>
      <c r="E106" s="39"/>
      <c r="F106" s="39"/>
      <c r="G106" s="39"/>
      <c r="H106" s="39"/>
      <c r="I106" s="40"/>
      <c r="J106" s="40"/>
      <c r="K106" s="41"/>
    </row>
    <row r="107" spans="1:11" ht="18.75" customHeight="1">
      <c r="A107" s="42" t="s">
        <v>40</v>
      </c>
      <c r="B107" s="43"/>
      <c r="C107" s="43"/>
      <c r="D107" s="43"/>
      <c r="E107" s="43"/>
      <c r="F107" s="43"/>
      <c r="G107" s="43"/>
      <c r="H107" s="43"/>
      <c r="I107" s="44"/>
      <c r="J107" s="44"/>
      <c r="K107" s="45"/>
    </row>
    <row r="108" spans="1:11" ht="32.25" customHeight="1">
      <c r="A108" s="36">
        <v>191</v>
      </c>
      <c r="B108" s="12" t="s">
        <v>41</v>
      </c>
      <c r="C108" s="4">
        <v>8127.1</v>
      </c>
      <c r="D108" s="5">
        <v>0</v>
      </c>
      <c r="E108" s="14">
        <f t="shared" ref="E108:E113" si="4">+D108/C108*100</f>
        <v>0</v>
      </c>
      <c r="F108" s="4">
        <v>0</v>
      </c>
      <c r="G108" s="5">
        <v>0</v>
      </c>
      <c r="H108" s="16">
        <v>0</v>
      </c>
      <c r="I108" s="4">
        <v>7639.4</v>
      </c>
      <c r="J108" s="26">
        <v>0</v>
      </c>
      <c r="K108" s="16">
        <f>J108/I108*100</f>
        <v>0</v>
      </c>
    </row>
    <row r="109" spans="1:11" ht="15.6" customHeight="1">
      <c r="A109" s="37" t="s">
        <v>2</v>
      </c>
      <c r="B109" s="37"/>
      <c r="C109" s="13">
        <f>SUM(C108:C108)</f>
        <v>8127.1</v>
      </c>
      <c r="D109" s="13">
        <f>SUM(D108:D108)</f>
        <v>0</v>
      </c>
      <c r="E109" s="15">
        <f t="shared" si="4"/>
        <v>0</v>
      </c>
      <c r="F109" s="13">
        <f>SUM(F108:F108)</f>
        <v>0</v>
      </c>
      <c r="G109" s="13">
        <f>SUM(G108:G108)</f>
        <v>0</v>
      </c>
      <c r="H109" s="17">
        <v>0</v>
      </c>
      <c r="I109" s="13">
        <f>SUM(I108:I108)</f>
        <v>7639.4</v>
      </c>
      <c r="J109" s="24">
        <f>SUM(J108:J108)</f>
        <v>0</v>
      </c>
      <c r="K109" s="17">
        <v>0</v>
      </c>
    </row>
    <row r="110" spans="1:11" ht="15.95" customHeight="1">
      <c r="A110" s="42" t="s">
        <v>42</v>
      </c>
      <c r="B110" s="43"/>
      <c r="C110" s="43"/>
      <c r="D110" s="43"/>
      <c r="E110" s="43"/>
      <c r="F110" s="43"/>
      <c r="G110" s="43"/>
      <c r="H110" s="43"/>
      <c r="I110" s="44"/>
      <c r="J110" s="44"/>
      <c r="K110" s="45"/>
    </row>
    <row r="111" spans="1:11" ht="31.5" customHeight="1">
      <c r="A111" s="36">
        <v>192</v>
      </c>
      <c r="B111" s="12" t="s">
        <v>41</v>
      </c>
      <c r="C111" s="4">
        <v>6974.9</v>
      </c>
      <c r="D111" s="5">
        <v>475.6</v>
      </c>
      <c r="E111" s="14">
        <f t="shared" si="4"/>
        <v>6.8187357524839083</v>
      </c>
      <c r="F111" s="4">
        <v>0</v>
      </c>
      <c r="G111" s="5">
        <v>0</v>
      </c>
      <c r="H111" s="16">
        <v>0</v>
      </c>
      <c r="I111" s="4">
        <v>0</v>
      </c>
      <c r="J111" s="5">
        <v>0</v>
      </c>
      <c r="K111" s="16">
        <v>0</v>
      </c>
    </row>
    <row r="112" spans="1:11" ht="15" customHeight="1">
      <c r="A112" s="37" t="s">
        <v>2</v>
      </c>
      <c r="B112" s="37"/>
      <c r="C112" s="13">
        <f>SUM(C111:C111)</f>
        <v>6974.9</v>
      </c>
      <c r="D112" s="13">
        <f>SUM(D111:D111)</f>
        <v>475.6</v>
      </c>
      <c r="E112" s="15">
        <f t="shared" si="4"/>
        <v>6.8187357524839083</v>
      </c>
      <c r="F112" s="13">
        <f>SUM(F111:F111)</f>
        <v>0</v>
      </c>
      <c r="G112" s="13">
        <f>SUM(G111:G111)</f>
        <v>0</v>
      </c>
      <c r="H112" s="17">
        <v>0</v>
      </c>
      <c r="I112" s="13">
        <f>SUM(I111:I111)</f>
        <v>0</v>
      </c>
      <c r="J112" s="13">
        <f>SUM(J111:J111)</f>
        <v>0</v>
      </c>
      <c r="K112" s="17">
        <v>0</v>
      </c>
    </row>
    <row r="113" spans="1:11" ht="15.75" customHeight="1">
      <c r="A113" s="37" t="s">
        <v>1</v>
      </c>
      <c r="B113" s="37"/>
      <c r="C113" s="13">
        <f>C112+C109</f>
        <v>15102</v>
      </c>
      <c r="D113" s="13">
        <f>D112+D109</f>
        <v>475.6</v>
      </c>
      <c r="E113" s="15">
        <f t="shared" si="4"/>
        <v>3.1492517547344723</v>
      </c>
      <c r="F113" s="13">
        <f>F112+F109</f>
        <v>0</v>
      </c>
      <c r="G113" s="13">
        <f>G112+G109</f>
        <v>0</v>
      </c>
      <c r="H113" s="15">
        <v>0</v>
      </c>
      <c r="I113" s="13">
        <f>I112+I109</f>
        <v>7639.4</v>
      </c>
      <c r="J113" s="13">
        <f>J112+J109</f>
        <v>0</v>
      </c>
      <c r="K113" s="15">
        <f>+J113/I113*100</f>
        <v>0</v>
      </c>
    </row>
    <row r="114" spans="1:11" ht="18" customHeight="1">
      <c r="A114" s="38" t="s">
        <v>65</v>
      </c>
      <c r="B114" s="39"/>
      <c r="C114" s="39"/>
      <c r="D114" s="39"/>
      <c r="E114" s="39"/>
      <c r="F114" s="39"/>
      <c r="G114" s="39"/>
      <c r="H114" s="39"/>
      <c r="I114" s="40"/>
      <c r="J114" s="40"/>
      <c r="K114" s="41"/>
    </row>
    <row r="115" spans="1:11" ht="18.75" customHeight="1">
      <c r="A115" s="42" t="s">
        <v>35</v>
      </c>
      <c r="B115" s="43"/>
      <c r="C115" s="43"/>
      <c r="D115" s="43"/>
      <c r="E115" s="43"/>
      <c r="F115" s="43"/>
      <c r="G115" s="43"/>
      <c r="H115" s="43"/>
      <c r="I115" s="44"/>
      <c r="J115" s="44"/>
      <c r="K115" s="45"/>
    </row>
    <row r="116" spans="1:11" ht="32.25" customHeight="1">
      <c r="A116" s="36">
        <v>201</v>
      </c>
      <c r="B116" s="12" t="s">
        <v>26</v>
      </c>
      <c r="C116" s="4">
        <v>2797.5</v>
      </c>
      <c r="D116" s="5">
        <v>0</v>
      </c>
      <c r="E116" s="14">
        <f>+D116/C116*100</f>
        <v>0</v>
      </c>
      <c r="F116" s="4">
        <v>0</v>
      </c>
      <c r="G116" s="5">
        <v>0</v>
      </c>
      <c r="H116" s="16">
        <v>0</v>
      </c>
      <c r="I116" s="4">
        <v>0</v>
      </c>
      <c r="J116" s="26">
        <v>0</v>
      </c>
      <c r="K116" s="16">
        <v>0</v>
      </c>
    </row>
    <row r="117" spans="1:11" ht="15.6" customHeight="1">
      <c r="A117" s="37" t="s">
        <v>2</v>
      </c>
      <c r="B117" s="37"/>
      <c r="C117" s="13">
        <f>SUM(C116:C116)</f>
        <v>2797.5</v>
      </c>
      <c r="D117" s="13">
        <f>SUM(D116:D116)</f>
        <v>0</v>
      </c>
      <c r="E117" s="15">
        <f>+D117/C117*100</f>
        <v>0</v>
      </c>
      <c r="F117" s="13">
        <f>SUM(F116:F116)</f>
        <v>0</v>
      </c>
      <c r="G117" s="13">
        <f>SUM(G116:G116)</f>
        <v>0</v>
      </c>
      <c r="H117" s="17">
        <v>0</v>
      </c>
      <c r="I117" s="13">
        <f>SUM(I116:I116)</f>
        <v>0</v>
      </c>
      <c r="J117" s="24">
        <f>SUM(J116:J116)</f>
        <v>0</v>
      </c>
      <c r="K117" s="17">
        <v>0</v>
      </c>
    </row>
    <row r="118" spans="1:11" ht="22.5" customHeight="1">
      <c r="A118" s="37" t="s">
        <v>1</v>
      </c>
      <c r="B118" s="37"/>
      <c r="C118" s="13">
        <f>C117+C114</f>
        <v>2797.5</v>
      </c>
      <c r="D118" s="13">
        <f>D117+D114</f>
        <v>0</v>
      </c>
      <c r="E118" s="15">
        <f>+D118/C118*100</f>
        <v>0</v>
      </c>
      <c r="F118" s="13">
        <f>F117+F114</f>
        <v>0</v>
      </c>
      <c r="G118" s="13">
        <f>G117+G114</f>
        <v>0</v>
      </c>
      <c r="H118" s="15">
        <v>0</v>
      </c>
      <c r="I118" s="13">
        <f>I117+I114</f>
        <v>0</v>
      </c>
      <c r="J118" s="13">
        <f>J117+J114</f>
        <v>0</v>
      </c>
      <c r="K118" s="15">
        <v>0</v>
      </c>
    </row>
    <row r="119" spans="1:11" ht="21" customHeight="1">
      <c r="A119" s="38" t="s">
        <v>66</v>
      </c>
      <c r="B119" s="39"/>
      <c r="C119" s="39"/>
      <c r="D119" s="39"/>
      <c r="E119" s="39"/>
      <c r="F119" s="39"/>
      <c r="G119" s="39"/>
      <c r="H119" s="39"/>
      <c r="I119" s="40"/>
      <c r="J119" s="40"/>
      <c r="K119" s="41"/>
    </row>
    <row r="120" spans="1:11" ht="18.75" customHeight="1">
      <c r="A120" s="42" t="s">
        <v>35</v>
      </c>
      <c r="B120" s="43"/>
      <c r="C120" s="43"/>
      <c r="D120" s="43"/>
      <c r="E120" s="43"/>
      <c r="F120" s="43"/>
      <c r="G120" s="43"/>
      <c r="H120" s="43"/>
      <c r="I120" s="44"/>
      <c r="J120" s="44"/>
      <c r="K120" s="45"/>
    </row>
    <row r="121" spans="1:11" ht="32.25" customHeight="1">
      <c r="A121" s="36">
        <v>211</v>
      </c>
      <c r="B121" s="12" t="s">
        <v>26</v>
      </c>
      <c r="C121" s="4">
        <v>38305.800000000003</v>
      </c>
      <c r="D121" s="5">
        <v>1929.8</v>
      </c>
      <c r="E121" s="14">
        <f>+D121/C121*100</f>
        <v>5.0378793811903151</v>
      </c>
      <c r="F121" s="4">
        <v>0</v>
      </c>
      <c r="G121" s="5">
        <v>0</v>
      </c>
      <c r="H121" s="16">
        <v>0</v>
      </c>
      <c r="I121" s="4">
        <v>38112.800000000003</v>
      </c>
      <c r="J121" s="26">
        <v>1929.8</v>
      </c>
      <c r="K121" s="16">
        <f>J121/I121*100</f>
        <v>5.0633907768518709</v>
      </c>
    </row>
    <row r="122" spans="1:11" ht="15.6" customHeight="1">
      <c r="A122" s="37" t="s">
        <v>2</v>
      </c>
      <c r="B122" s="37"/>
      <c r="C122" s="13">
        <f>SUM(C121:C121)</f>
        <v>38305.800000000003</v>
      </c>
      <c r="D122" s="13">
        <f>SUM(D121:D121)</f>
        <v>1929.8</v>
      </c>
      <c r="E122" s="15">
        <f>+D122/C122*100</f>
        <v>5.0378793811903151</v>
      </c>
      <c r="F122" s="13">
        <f>SUM(F121:F121)</f>
        <v>0</v>
      </c>
      <c r="G122" s="13">
        <f>SUM(G121:G121)</f>
        <v>0</v>
      </c>
      <c r="H122" s="17">
        <v>0</v>
      </c>
      <c r="I122" s="13">
        <f>SUM(I121:I121)</f>
        <v>38112.800000000003</v>
      </c>
      <c r="J122" s="24">
        <f>SUM(J121:J121)</f>
        <v>1929.8</v>
      </c>
      <c r="K122" s="17">
        <v>0</v>
      </c>
    </row>
    <row r="123" spans="1:11" ht="22.5" customHeight="1">
      <c r="A123" s="37" t="s">
        <v>1</v>
      </c>
      <c r="B123" s="37"/>
      <c r="C123" s="13">
        <f>C122+C119</f>
        <v>38305.800000000003</v>
      </c>
      <c r="D123" s="13">
        <f>D122+D119</f>
        <v>1929.8</v>
      </c>
      <c r="E123" s="15">
        <f>+D123/C123*100</f>
        <v>5.0378793811903151</v>
      </c>
      <c r="F123" s="13">
        <f>F122+F119</f>
        <v>0</v>
      </c>
      <c r="G123" s="13">
        <f>G122+G119</f>
        <v>0</v>
      </c>
      <c r="H123" s="15">
        <v>0</v>
      </c>
      <c r="I123" s="13">
        <f>I122+I119</f>
        <v>38112.800000000003</v>
      </c>
      <c r="J123" s="13">
        <f>J122+J119</f>
        <v>1929.8</v>
      </c>
      <c r="K123" s="15">
        <f>+J123/I123*100</f>
        <v>5.0633907768518709</v>
      </c>
    </row>
    <row r="124" spans="1:11" ht="25.5" customHeight="1">
      <c r="A124" s="61" t="s">
        <v>0</v>
      </c>
      <c r="B124" s="62"/>
      <c r="C124" s="30">
        <f>C113+C100+C95+C90+C85+C80+C75+C70+C65+C57+C52+C47+C42+C35+C30+C25+C17+C105+C118+C123</f>
        <v>703779.8</v>
      </c>
      <c r="D124" s="30">
        <f>D113+D100+D95+D90+D85+D80+D75+D70+D65+D57+D52+D47+D42+D35+D30+D25+D17+D105+D118+D123</f>
        <v>47078.100000000006</v>
      </c>
      <c r="E124" s="31">
        <f>+D124/C124*100</f>
        <v>6.689322427270576</v>
      </c>
      <c r="F124" s="30">
        <f>F113+F100+F95+F90+F85+F80+F75+F70+F65+F57+F52+F47+F42+F35+F30+F25+F17+F105</f>
        <v>0</v>
      </c>
      <c r="G124" s="30">
        <f>G113+G100+G95+G90+G85+G80+G75+G70+G65+G57+G52+G47+G42+G35+G30+G25+G17+G105</f>
        <v>0</v>
      </c>
      <c r="H124" s="31">
        <v>0</v>
      </c>
      <c r="I124" s="30">
        <f>I113+I100+I95+I90+I85+I80+I75+I70+I65+I57+I52+I47+I42+I35+I30+I25+I17+I105+I118+I123</f>
        <v>420156.5</v>
      </c>
      <c r="J124" s="30">
        <f>J113+J100+J95+J90+J85+J80+J75+J70+J65+J57+J52+J47+J42+J35+J30+J25+J17+J105+J118+J123</f>
        <v>28242.899999999998</v>
      </c>
      <c r="K124" s="31">
        <f>+J124/I124*100</f>
        <v>6.7219952565294117</v>
      </c>
    </row>
    <row r="125" spans="1:11" ht="12.75" customHeight="1">
      <c r="A125" s="1"/>
      <c r="B125" s="1"/>
      <c r="C125" s="1"/>
      <c r="D125" s="1"/>
      <c r="E125" s="1"/>
      <c r="F125" s="1"/>
      <c r="G125" s="1"/>
      <c r="H125" s="6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</row>
    <row r="127" spans="1:11" ht="39.75" customHeight="1">
      <c r="A127" s="60" t="s">
        <v>60</v>
      </c>
      <c r="B127" s="60"/>
      <c r="C127" s="29"/>
      <c r="D127" s="29"/>
      <c r="E127" s="29"/>
      <c r="F127" s="29"/>
      <c r="G127" s="29" t="s">
        <v>61</v>
      </c>
      <c r="H127" s="1"/>
    </row>
    <row r="129" s="28" customFormat="1"/>
  </sheetData>
  <mergeCells count="101">
    <mergeCell ref="A86:K86"/>
    <mergeCell ref="A99:B99"/>
    <mergeCell ref="A106:K106"/>
    <mergeCell ref="A90:B90"/>
    <mergeCell ref="A97:K97"/>
    <mergeCell ref="A95:B95"/>
    <mergeCell ref="A89:B89"/>
    <mergeCell ref="A92:K92"/>
    <mergeCell ref="A91:K91"/>
    <mergeCell ref="A96:K96"/>
    <mergeCell ref="A114:K114"/>
    <mergeCell ref="A115:K115"/>
    <mergeCell ref="A110:K110"/>
    <mergeCell ref="A102:K102"/>
    <mergeCell ref="A101:K101"/>
    <mergeCell ref="A109:B109"/>
    <mergeCell ref="A85:B85"/>
    <mergeCell ref="A81:K81"/>
    <mergeCell ref="A127:B127"/>
    <mergeCell ref="A113:B113"/>
    <mergeCell ref="A124:B124"/>
    <mergeCell ref="A100:B100"/>
    <mergeCell ref="A105:B105"/>
    <mergeCell ref="A112:B112"/>
    <mergeCell ref="A104:B104"/>
    <mergeCell ref="A107:K107"/>
    <mergeCell ref="A61:B61"/>
    <mergeCell ref="A82:K82"/>
    <mergeCell ref="A65:B65"/>
    <mergeCell ref="A80:B80"/>
    <mergeCell ref="A76:K76"/>
    <mergeCell ref="A67:K67"/>
    <mergeCell ref="A62:K62"/>
    <mergeCell ref="A71:K71"/>
    <mergeCell ref="A70:B70"/>
    <mergeCell ref="A75:B75"/>
    <mergeCell ref="A64:B64"/>
    <mergeCell ref="A69:B69"/>
    <mergeCell ref="A66:K66"/>
    <mergeCell ref="A72:K72"/>
    <mergeCell ref="A94:B94"/>
    <mergeCell ref="A77:K77"/>
    <mergeCell ref="A74:B74"/>
    <mergeCell ref="A87:K87"/>
    <mergeCell ref="A79:B79"/>
    <mergeCell ref="A84:B84"/>
    <mergeCell ref="A59:K59"/>
    <mergeCell ref="A52:B52"/>
    <mergeCell ref="A42:B42"/>
    <mergeCell ref="A36:K36"/>
    <mergeCell ref="A37:K37"/>
    <mergeCell ref="A44:H44"/>
    <mergeCell ref="A48:K48"/>
    <mergeCell ref="A54:K54"/>
    <mergeCell ref="A57:B57"/>
    <mergeCell ref="A58:K58"/>
    <mergeCell ref="C5:C7"/>
    <mergeCell ref="I6:K6"/>
    <mergeCell ref="D5:D7"/>
    <mergeCell ref="A56:B56"/>
    <mergeCell ref="A46:B46"/>
    <mergeCell ref="A47:B47"/>
    <mergeCell ref="A51:B51"/>
    <mergeCell ref="A49:K49"/>
    <mergeCell ref="A53:K53"/>
    <mergeCell ref="A43:K43"/>
    <mergeCell ref="A34:B34"/>
    <mergeCell ref="A31:K31"/>
    <mergeCell ref="A19:K19"/>
    <mergeCell ref="A22:K22"/>
    <mergeCell ref="A30:B30"/>
    <mergeCell ref="A29:B29"/>
    <mergeCell ref="A25:B25"/>
    <mergeCell ref="A26:K26"/>
    <mergeCell ref="A32:K32"/>
    <mergeCell ref="A1:K1"/>
    <mergeCell ref="A27:K27"/>
    <mergeCell ref="B5:B7"/>
    <mergeCell ref="A24:B24"/>
    <mergeCell ref="F6:H6"/>
    <mergeCell ref="A9:K9"/>
    <mergeCell ref="A21:B21"/>
    <mergeCell ref="E5:E7"/>
    <mergeCell ref="A14:A15"/>
    <mergeCell ref="A5:A7"/>
    <mergeCell ref="G4:K4"/>
    <mergeCell ref="A18:K18"/>
    <mergeCell ref="F5:K5"/>
    <mergeCell ref="A17:B17"/>
    <mergeCell ref="A35:B35"/>
    <mergeCell ref="A41:B41"/>
    <mergeCell ref="A12:B12"/>
    <mergeCell ref="A16:B16"/>
    <mergeCell ref="A10:K10"/>
    <mergeCell ref="A13:K13"/>
    <mergeCell ref="A122:B122"/>
    <mergeCell ref="A123:B123"/>
    <mergeCell ref="A117:B117"/>
    <mergeCell ref="A118:B118"/>
    <mergeCell ref="A119:K119"/>
    <mergeCell ref="A120:K120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Черкашина</cp:lastModifiedBy>
  <cp:lastPrinted>2018-02-07T13:34:47Z</cp:lastPrinted>
  <dcterms:created xsi:type="dcterms:W3CDTF">2016-09-02T06:32:07Z</dcterms:created>
  <dcterms:modified xsi:type="dcterms:W3CDTF">2018-02-07T13:34:50Z</dcterms:modified>
</cp:coreProperties>
</file>